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Ravnatelj\AppData\Local\Microsoft\Windows\INetCache\Content.Outlook\VB1E7OWK\"/>
    </mc:Choice>
  </mc:AlternateContent>
  <xr:revisionPtr revIDLastSave="0" documentId="13_ncr:1_{D749548C-EDD4-488B-BCA1-4CE9B5A12981}" xr6:coauthVersionLast="47" xr6:coauthVersionMax="47" xr10:uidLastSave="{00000000-0000-0000-0000-000000000000}"/>
  <bookViews>
    <workbookView xWindow="-120" yWindow="-120" windowWidth="29040" windowHeight="15720" tabRatio="822" activeTab="1" xr2:uid="{00000000-000D-0000-FFFF-FFFF00000000}"/>
  </bookViews>
  <sheets>
    <sheet name="1. OSNOVNI PODACI" sheetId="7" r:id="rId1"/>
    <sheet name="2. IZVRŠENJE PLANA PROGRAMA" sheetId="3" r:id="rId2"/>
    <sheet name="3.A PRORAČUNSKI PLAN-prihodi" sheetId="11" state="hidden" r:id="rId3"/>
    <sheet name="3.B PRORAČUNSKI PLAN-rashodi" sheetId="8" state="hidden" r:id="rId4"/>
    <sheet name="Kontni plan" sheetId="9" state="hidden" r:id="rId5"/>
    <sheet name="Registar proračunskih korisnika" sheetId="6" state="hidden" r:id="rId6"/>
    <sheet name="Programske djelatnosti" sheetId="5" state="hidden" r:id="rId7"/>
  </sheets>
  <definedNames>
    <definedName name="_FiltarBaze" localSheetId="4" hidden="1">'Kontni plan'!$A$1:$C$2816</definedName>
    <definedName name="_Toc125454354" localSheetId="1">'2. IZVRŠENJE PLANA PROGRAMA'!#REF!</definedName>
    <definedName name="_Toc339887787" localSheetId="1">'2. IZVRŠENJE PLANA PROGRAMA'!#REF!</definedName>
    <definedName name="Djelatnosti">'Programske djelatnosti'!$A$1:$A$11</definedName>
  </definedNames>
  <calcPr calcId="191029"/>
</workbook>
</file>

<file path=xl/calcChain.xml><?xml version="1.0" encoding="utf-8"?>
<calcChain xmlns="http://schemas.openxmlformats.org/spreadsheetml/2006/main">
  <c r="E2" i="3" l="1"/>
  <c r="D19" i="7" l="1"/>
  <c r="D22" i="7" l="1"/>
  <c r="I3" i="8" l="1"/>
  <c r="I3" i="11" l="1"/>
  <c r="I23" i="11"/>
  <c r="B23" i="11"/>
  <c r="I22" i="11"/>
  <c r="B22" i="11"/>
  <c r="I21" i="11"/>
  <c r="B21" i="11"/>
  <c r="I20" i="11"/>
  <c r="B20" i="11"/>
  <c r="I46" i="8"/>
  <c r="B46" i="8"/>
  <c r="I45" i="8"/>
  <c r="B45" i="8"/>
  <c r="I19" i="11" l="1"/>
  <c r="B19" i="11"/>
  <c r="I18" i="11"/>
  <c r="B18" i="11"/>
  <c r="I17" i="11"/>
  <c r="B17" i="11"/>
  <c r="I16" i="11"/>
  <c r="B16" i="11"/>
  <c r="I15" i="11"/>
  <c r="B15" i="11"/>
  <c r="I14" i="11"/>
  <c r="B14" i="11"/>
  <c r="I13" i="11"/>
  <c r="B13" i="11"/>
  <c r="I12" i="11"/>
  <c r="B12" i="11"/>
  <c r="I11" i="11"/>
  <c r="B11" i="11"/>
  <c r="I10" i="11"/>
  <c r="B10" i="11"/>
  <c r="I9" i="11"/>
  <c r="B9" i="11"/>
  <c r="I8" i="11"/>
  <c r="B8" i="11"/>
  <c r="I7" i="11"/>
  <c r="I6" i="11"/>
  <c r="I5" i="11"/>
  <c r="H4" i="11"/>
  <c r="G4" i="11"/>
  <c r="F4" i="11"/>
  <c r="E4" i="11"/>
  <c r="D4" i="11"/>
  <c r="C4" i="11"/>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I34" i="8"/>
  <c r="I35" i="8"/>
  <c r="I36" i="8"/>
  <c r="I37" i="8"/>
  <c r="I38" i="8"/>
  <c r="I39" i="8"/>
  <c r="I40" i="8"/>
  <c r="I41" i="8"/>
  <c r="I42" i="8"/>
  <c r="I43" i="8"/>
  <c r="I44" i="8"/>
  <c r="I29" i="8"/>
  <c r="I30" i="8"/>
  <c r="I31" i="8"/>
  <c r="I32" i="8"/>
  <c r="I33" i="8"/>
  <c r="I20" i="8"/>
  <c r="I21" i="8"/>
  <c r="I22" i="8"/>
  <c r="I23" i="8"/>
  <c r="I24" i="8"/>
  <c r="I25" i="8"/>
  <c r="I26" i="8"/>
  <c r="I27" i="8"/>
  <c r="I28" i="8"/>
  <c r="I7" i="8"/>
  <c r="I8" i="8"/>
  <c r="I9" i="8"/>
  <c r="I10" i="8"/>
  <c r="I11" i="8"/>
  <c r="I12" i="8"/>
  <c r="I13" i="8"/>
  <c r="I14" i="8"/>
  <c r="I15" i="8"/>
  <c r="I16" i="8"/>
  <c r="I17" i="8"/>
  <c r="I18" i="8"/>
  <c r="I19" i="8"/>
  <c r="I6" i="8"/>
  <c r="I5" i="8"/>
  <c r="D4" i="8"/>
  <c r="F4" i="8"/>
  <c r="G4" i="8"/>
  <c r="H4" i="8"/>
  <c r="C4" i="8"/>
  <c r="I4" i="11" l="1"/>
  <c r="A4" i="11" s="1"/>
  <c r="I4" i="8"/>
  <c r="A4" i="8" s="1"/>
  <c r="D21" i="7" l="1"/>
  <c r="D20" i="7"/>
  <c r="C3" i="8" l="1"/>
  <c r="A3" i="8" s="1"/>
  <c r="C3" i="11"/>
  <c r="A3" i="11" s="1"/>
</calcChain>
</file>

<file path=xl/sharedStrings.xml><?xml version="1.0" encoding="utf-8"?>
<sst xmlns="http://schemas.openxmlformats.org/spreadsheetml/2006/main" count="1142" uniqueCount="612">
  <si>
    <t>NAZIV PROGRAMA</t>
  </si>
  <si>
    <t>OIB</t>
  </si>
  <si>
    <t>R.
BR.</t>
  </si>
  <si>
    <t>RKP</t>
  </si>
  <si>
    <t>NAZIV PRORAČUNSKOGA KORISNIKA</t>
  </si>
  <si>
    <t>ADRESA 
PRORAČUNSKOGA KORISNIKA</t>
  </si>
  <si>
    <t>POŠTANSKI BROJ I NAZIV
GRADA/OPĆINE</t>
  </si>
  <si>
    <t>MATIČNI BROJ</t>
  </si>
  <si>
    <t>10000 ZAGREB</t>
  </si>
  <si>
    <t>49245 GORNJA STUBICA</t>
  </si>
  <si>
    <t>44000 SISAK</t>
  </si>
  <si>
    <t>47000 KARLOVAC</t>
  </si>
  <si>
    <t>42000 VARAŽDIN</t>
  </si>
  <si>
    <t>42253 BEDNJA</t>
  </si>
  <si>
    <t>AUGUSTA CESARCA 1</t>
  </si>
  <si>
    <t>43000 BJELOVAR</t>
  </si>
  <si>
    <t>VLADIMIRA NAZORA 3</t>
  </si>
  <si>
    <t>51000 RIJEKA</t>
  </si>
  <si>
    <t>51410 OPATIJA</t>
  </si>
  <si>
    <t>51550 MALI LOŠINJ</t>
  </si>
  <si>
    <t>53000 GOSPIĆ</t>
  </si>
  <si>
    <t>33000 VIROVITICA</t>
  </si>
  <si>
    <t>35000 SLAVONSKI BROD</t>
  </si>
  <si>
    <t>23000 ZADAR</t>
  </si>
  <si>
    <t>31000 OSIJEK</t>
  </si>
  <si>
    <t>TRG BANA JOSIPA JELAČIĆA 24</t>
  </si>
  <si>
    <t>22000 ŠIBENIK</t>
  </si>
  <si>
    <t>32000 VUKOVAR</t>
  </si>
  <si>
    <t>21000 SPLIT</t>
  </si>
  <si>
    <t>52000 PAZIN</t>
  </si>
  <si>
    <t>52100 PULA</t>
  </si>
  <si>
    <t>20000 DUBROVNIK</t>
  </si>
  <si>
    <t>ADRESA:</t>
  </si>
  <si>
    <t>POŠTANSKI BROJ:</t>
  </si>
  <si>
    <t>MATIČNI BROJ:</t>
  </si>
  <si>
    <t>telefon / mobitel:</t>
  </si>
  <si>
    <t>ime i prezime:</t>
  </si>
  <si>
    <t>e-mail:</t>
  </si>
  <si>
    <t>USTANOVE MK</t>
  </si>
  <si>
    <t>AGENCIJA ZA ELEKTRONIČKE MEDIJE</t>
  </si>
  <si>
    <t>JAGIĆEVA 31</t>
  </si>
  <si>
    <t>02307014</t>
  </si>
  <si>
    <t>OSTALE USTANOVE</t>
  </si>
  <si>
    <t>DRŽAVNI ARHIV U BJELOVARU</t>
  </si>
  <si>
    <t>TRG EUGENA KVATERNIKA 6</t>
  </si>
  <si>
    <t>ARHIVI</t>
  </si>
  <si>
    <t>DRŽAVNI ARHIV U DUBROVNIKU</t>
  </si>
  <si>
    <t>SV.DOMINIKA 1</t>
  </si>
  <si>
    <t>DRŽAVNI ARHIV U GOSPIĆU</t>
  </si>
  <si>
    <t>KANIŠKA 17</t>
  </si>
  <si>
    <t>DRŽAVNI ARHIV U KARLOVCU</t>
  </si>
  <si>
    <t>LJ.ŠESTIĆA 5</t>
  </si>
  <si>
    <t>DRŽAVNI ARHIV U OSIJEKU</t>
  </si>
  <si>
    <t>KAMILA FIRINGERA 1</t>
  </si>
  <si>
    <t>DRŽAVNI ARHIV U PAZINU</t>
  </si>
  <si>
    <t>DRŽAVNI ARHIV U RIJECI</t>
  </si>
  <si>
    <t>PARK N. HOSTA 2</t>
  </si>
  <si>
    <t>DRŽAVNI ARHIV U SISKU</t>
  </si>
  <si>
    <t>FRANKOPANSKA 21</t>
  </si>
  <si>
    <t>DRŽAVNI ARHIV U SLAVONSKOM BRODU</t>
  </si>
  <si>
    <t>DRŽAVNI ARHIV U SPLITU</t>
  </si>
  <si>
    <t>GLAGOLJAŠKA 18</t>
  </si>
  <si>
    <t>DRŽAVNI ARHIV U ŠIBENIKU</t>
  </si>
  <si>
    <t>VELIMIRA ŠKORPIKA 5</t>
  </si>
  <si>
    <t>DRŽAVNI ARHIV U VARAŽDINU</t>
  </si>
  <si>
    <t>TRSTENJAKOVA 7</t>
  </si>
  <si>
    <t xml:space="preserve">DRŽAVNI ARHIV U VIROVITICI </t>
  </si>
  <si>
    <t xml:space="preserve">DRŽAVNI ARHIV U VUKOVARU </t>
  </si>
  <si>
    <t>ŽUPANIJSKA 66</t>
  </si>
  <si>
    <t>DRŽAVNI ARHIV U ZADRU</t>
  </si>
  <si>
    <t>R.BOŠKOVIĆA BB.</t>
  </si>
  <si>
    <t>DRŽAVNI ARHIV U ZAGREBU</t>
  </si>
  <si>
    <t>OPATIČKA 29</t>
  </si>
  <si>
    <t>HRVATSKI DRŽAVNI ARHIV</t>
  </si>
  <si>
    <t>MARULIĆEV TRG 2</t>
  </si>
  <si>
    <t xml:space="preserve">DRŽAVNI ARHIV ZA MEĐIMURJE </t>
  </si>
  <si>
    <t>ŠTRIGOVA 102</t>
  </si>
  <si>
    <t xml:space="preserve">40312 ŠTRIGOVA </t>
  </si>
  <si>
    <t>HRVATSKI MEMORIJALNO-DOKUMENTACIJSKI CENTAR DOMOVINSKOGA RATA</t>
  </si>
  <si>
    <t>MARULIĆEV TRG 21</t>
  </si>
  <si>
    <t>ARHEOLOŠKI MUZEJ ISTRE</t>
  </si>
  <si>
    <t>CARRARINA 3</t>
  </si>
  <si>
    <t>MUZEJI</t>
  </si>
  <si>
    <t>ARHEOLOŠKI MUZEJ NARONA</t>
  </si>
  <si>
    <t>NARONSKI TRG 6</t>
  </si>
  <si>
    <t>20352 VID</t>
  </si>
  <si>
    <t>ARHEOLOŠKI MUZEJ OSIJEK</t>
  </si>
  <si>
    <t>TRG SV. TROJSTVA 2</t>
  </si>
  <si>
    <t>ARHEOLOŠKI MUZEJ U SPLITU</t>
  </si>
  <si>
    <t>ZRINSKO-FRANKOPANSKA 25</t>
  </si>
  <si>
    <t>ARHEOLOŠKI MUZEJ ZADAR</t>
  </si>
  <si>
    <t>TRG OPATICE ČIKE 1</t>
  </si>
  <si>
    <t xml:space="preserve">23000 ZADAR </t>
  </si>
  <si>
    <t xml:space="preserve">MUZEJI IVANA MEŠTROVIĆA </t>
  </si>
  <si>
    <t>ŠETALIŠTE IVANA MEŠTROVIĆA 46</t>
  </si>
  <si>
    <t>HRVATSKI MUZEJ NAIVNE UMJETNOSTI</t>
  </si>
  <si>
    <t>SV.ĆIRILA I METODA 3</t>
  </si>
  <si>
    <t>HRVATSKI POVIJESNI MUZEJ</t>
  </si>
  <si>
    <t>MATOŠEVA 9</t>
  </si>
  <si>
    <t>HRVATSKI ŠPORTSKI MUZEJ</t>
  </si>
  <si>
    <t>PRAŠKA 2</t>
  </si>
  <si>
    <t xml:space="preserve">ZBIRKA UMJETNINA ANTE I WILTRUDE TOPIĆ MIMARA </t>
  </si>
  <si>
    <t>ROOSEVELTOV TRG 5</t>
  </si>
  <si>
    <t>MODERNA GALERIJA</t>
  </si>
  <si>
    <t>A. HEBRANGA 1</t>
  </si>
  <si>
    <t>MUZEJ ANTIČKOG STAKLA ZADAR</t>
  </si>
  <si>
    <t>POLJANA ZEMALJSKOG ODBORA 1</t>
  </si>
  <si>
    <t>MUZEJ HRVATSKIH ARHEOLOŠKIH SPOMENIKA SPLIT</t>
  </si>
  <si>
    <t>GUNJAČA bb.</t>
  </si>
  <si>
    <t>MUZEJ SLAVONIJE OSIJEK</t>
  </si>
  <si>
    <t>TRG SVETOG TROJSTVA 6</t>
  </si>
  <si>
    <t>MUZEJ HRVATSKOG ZAGORJA</t>
  </si>
  <si>
    <t>SAMCI 64</t>
  </si>
  <si>
    <t>MUZEJ VUČEDOLSKE KULTURE</t>
  </si>
  <si>
    <t>ARHEOLOŠKI LOKALITET VUČEDOL</t>
  </si>
  <si>
    <t>MUZEJSKI DOKUMENTACIJSKI CENTAR</t>
  </si>
  <si>
    <t>ILICA 4</t>
  </si>
  <si>
    <t>TIFLOLOŠKI MUZEJ</t>
  </si>
  <si>
    <t>AUGUSTA ŠENOE 34</t>
  </si>
  <si>
    <t>HRVATSKI MUZEJ TURIZMA</t>
  </si>
  <si>
    <t>PARK ANGIOLINA 1</t>
  </si>
  <si>
    <t>MUZEJ APOKSIOMENA</t>
  </si>
  <si>
    <t>RIVA LOŠINJSKIH KAPETANA 13</t>
  </si>
  <si>
    <t>GALERIJA KLOVIĆEVI DVORI</t>
  </si>
  <si>
    <t>JEZUITSKI TRG 4</t>
  </si>
  <si>
    <t>DVOR TRAKOŠČAN</t>
  </si>
  <si>
    <t>TRAKOŠČAN 1</t>
  </si>
  <si>
    <t>SPOMEN PODRUČJE JASENOVAC</t>
  </si>
  <si>
    <t>BRAĆE RADIĆA 146</t>
  </si>
  <si>
    <t>44323 JASENOVAC</t>
  </si>
  <si>
    <t>ANSAMBL LADO</t>
  </si>
  <si>
    <t>TRG MARŠALA TITA 6A</t>
  </si>
  <si>
    <t>HRVATSKI RESTAURATORSKI ZAVOD</t>
  </si>
  <si>
    <t>NIKE GRŠKOVIĆA 23</t>
  </si>
  <si>
    <t>HRVATSKA KNJIŽNICA ZA SLIJEPE</t>
  </si>
  <si>
    <t>DRAŠKOVIĆEVA 80/1</t>
  </si>
  <si>
    <t>HRVATSKO NARODNO KAZALIŠTE</t>
  </si>
  <si>
    <t>HRVATSKI AUDIOVIZUALNI CENTAR</t>
  </si>
  <si>
    <t>NOVA VES 18</t>
  </si>
  <si>
    <t>MEĐUNARODNI CENTAR ZA PODVODNU ARHEOLOGIJU</t>
  </si>
  <si>
    <t>BOŽIDARA PETRANOVIĆA 1</t>
  </si>
  <si>
    <t>PLAN PROGRAMSKIH AKTIVNOSTI USTANOVA</t>
  </si>
  <si>
    <t>U NADLEŽNOSTI MINISTARSTVA KULTURE</t>
  </si>
  <si>
    <t>RKP:</t>
  </si>
  <si>
    <t>Muzejska djelatnost</t>
  </si>
  <si>
    <t>Glazbene i glazbeno-scenske umjetnosti</t>
  </si>
  <si>
    <t>Kulturno - umjetnički amaterizam</t>
  </si>
  <si>
    <t>Književno stvaralaštvo</t>
  </si>
  <si>
    <t>Potpora knjizi</t>
  </si>
  <si>
    <t>Časopisi</t>
  </si>
  <si>
    <t>Knjižnična djelatnost</t>
  </si>
  <si>
    <t>Otkup knjiga</t>
  </si>
  <si>
    <t>Književne manifestacije</t>
  </si>
  <si>
    <t>Književni programi knjižara</t>
  </si>
  <si>
    <t>Arhivska djelatnost</t>
  </si>
  <si>
    <t>A565028</t>
  </si>
  <si>
    <t>Međunarodna kulturna suradnja</t>
  </si>
  <si>
    <t>Informatizacija</t>
  </si>
  <si>
    <t>Investicijska potpora</t>
  </si>
  <si>
    <t>Pokretna kulturna dobra</t>
  </si>
  <si>
    <t>Nepokretna kulturna dobra</t>
  </si>
  <si>
    <t>Redovna djelatnost</t>
  </si>
  <si>
    <t>KKT-Međunarodna kulturna djelatnost</t>
  </si>
  <si>
    <t>Vizualne umjetnosti</t>
  </si>
  <si>
    <t>Inovativne umjetničke i kulturne prakse</t>
  </si>
  <si>
    <t>Digitalizacija arhivske, knjižnične i muzejske građe</t>
  </si>
  <si>
    <t>Dramska umjetnost</t>
  </si>
  <si>
    <t>Poduzetništvo u kulturi</t>
  </si>
  <si>
    <t>Arheološka baština</t>
  </si>
  <si>
    <t>Zaštite i očuvanja nematerijalnih kulturnih dobara</t>
  </si>
  <si>
    <t>Ruksak (pun) kulture</t>
  </si>
  <si>
    <t>Razvoj publike u kulturi</t>
  </si>
  <si>
    <t>Monografije u kulturi i umjetnosti</t>
  </si>
  <si>
    <t>AKTIVNOST</t>
  </si>
  <si>
    <t>A908002</t>
  </si>
  <si>
    <t>A780001</t>
  </si>
  <si>
    <t>A836002</t>
  </si>
  <si>
    <t>A834001</t>
  </si>
  <si>
    <t>A832002</t>
  </si>
  <si>
    <t>A785009</t>
  </si>
  <si>
    <t>A843002</t>
  </si>
  <si>
    <t>USTANOVA:</t>
  </si>
  <si>
    <t>PRORAČUNSKA AKTIVNOST:</t>
  </si>
  <si>
    <t>OIB USTANOVE:</t>
  </si>
  <si>
    <t>Klasa</t>
  </si>
  <si>
    <t>Konto</t>
  </si>
  <si>
    <t>Naziv konta</t>
  </si>
  <si>
    <t>O</t>
  </si>
  <si>
    <t>Zemljište</t>
  </si>
  <si>
    <t>Rudna bogatstva</t>
  </si>
  <si>
    <t>Ostala prirodna materijalna imovina</t>
  </si>
  <si>
    <t>Patenti</t>
  </si>
  <si>
    <t>Koncesije</t>
  </si>
  <si>
    <t>Licence</t>
  </si>
  <si>
    <t>Ostala prava</t>
  </si>
  <si>
    <t>Goodwill</t>
  </si>
  <si>
    <t>Ostala nematerijalna imovina</t>
  </si>
  <si>
    <t>Stambeni objekti</t>
  </si>
  <si>
    <t>Poslovni objekti</t>
  </si>
  <si>
    <t>Ceste, željeznice i ostali prometni objekti</t>
  </si>
  <si>
    <t>Ostali građevinski objekti</t>
  </si>
  <si>
    <t>Uredska oprema i namještaj</t>
  </si>
  <si>
    <t>Komunikacijska oprema</t>
  </si>
  <si>
    <t>Oprema za održavanje i zaštitu</t>
  </si>
  <si>
    <t>Medicinska i laboratorijska oprema</t>
  </si>
  <si>
    <t>Instrumenti, uređaji i strojevi</t>
  </si>
  <si>
    <t>Sportska i glazbena oprema</t>
  </si>
  <si>
    <t>Uređaji, strojevi i oprema za ostale namjene</t>
  </si>
  <si>
    <t>Vojna oprema</t>
  </si>
  <si>
    <t>Prijevozna sredstva u cestovnom prometu</t>
  </si>
  <si>
    <t>Prijevozna sredstva u željezničkom prometu</t>
  </si>
  <si>
    <t>Prijevozna sredstva u pomorskom i riječnom prometu</t>
  </si>
  <si>
    <t>Prijevozna sredstva u zračnom prometu</t>
  </si>
  <si>
    <t>Knjige</t>
  </si>
  <si>
    <t>Umjetnička djela (izložena u galerijama, muzejima i slično)</t>
  </si>
  <si>
    <t>Muzejski izlošci i predmeti prirodnih rijetkosti</t>
  </si>
  <si>
    <t>Ostale nespomenute izložbene vrijednosti</t>
  </si>
  <si>
    <t>Višegodišnji nasadi</t>
  </si>
  <si>
    <t>Osnovno stado</t>
  </si>
  <si>
    <t>Istraživanje rudnih bogatstava</t>
  </si>
  <si>
    <t>Ulaganja u računalne programe</t>
  </si>
  <si>
    <t>Umjetnička, literarna i znanstvena djela</t>
  </si>
  <si>
    <t>Ostala nematerijalna proizvedena imovina</t>
  </si>
  <si>
    <t>Plemeniti metali i drago kamenje</t>
  </si>
  <si>
    <t>Pohranjene knjige, umjetnička djela i slične vrijednosti</t>
  </si>
  <si>
    <t>Strateške zalihe</t>
  </si>
  <si>
    <t>Prijelazni račun</t>
  </si>
  <si>
    <t>Porez i prirez na dohodak</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</si>
  <si>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</si>
  <si>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</si>
  <si>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</si>
  <si>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</si>
  <si>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</si>
  <si>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Porez i prirez na dohodak utvrđen u postupku nadzora za prethodne godine</t>
  </si>
  <si>
    <t>Povrat više ostvarenog poreza na dohodak za decentralizirane funkcije</t>
  </si>
  <si>
    <t>Porez na dobit</t>
  </si>
  <si>
    <t>Porez na dobit od poduzetnika</t>
  </si>
  <si>
    <t>Porez na dobit po odbitku na naknade za korištenje prava i za usluge</t>
  </si>
  <si>
    <t>Porez na dobit po odbitku na kamate, dividende i udjele u dobiti</t>
  </si>
  <si>
    <t>Porez na dobit po godišnjoj prijavi</t>
  </si>
  <si>
    <t>Porezi na imovinu</t>
  </si>
  <si>
    <t>Stalni porezi na nepokretnu imovinu (zemlju, zgrade, kuće i ostalo)</t>
  </si>
  <si>
    <t>Porez na nasljedstava i darove</t>
  </si>
  <si>
    <t>Porez na kapitalne i financijske transakcije</t>
  </si>
  <si>
    <t>Povremeni porezi na imovinu</t>
  </si>
  <si>
    <t>Ostali stalni porezi na imovinu</t>
  </si>
  <si>
    <t>Porezi na robu i usluge</t>
  </si>
  <si>
    <t>Porez na dodanu vrijednost</t>
  </si>
  <si>
    <t>Porez na promet</t>
  </si>
  <si>
    <t>Posebni porezi i trošarine</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</si>
  <si>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</si>
  <si>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</si>
  <si>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</si>
  <si>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</si>
  <si>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t>
  </si>
  <si>
    <t>Carine i carinske pristojbe</t>
  </si>
  <si>
    <t>Ostali porezi na međunarodnu trgovinu i transakcije</t>
  </si>
  <si>
    <t>Ostali prihodi od poreza</t>
  </si>
  <si>
    <t>Ostali prihodi od poreza koje plaćaju pravne osobe</t>
  </si>
  <si>
    <t>Ostali prihodi od poreza koje plaćaju fizičke osobe</t>
  </si>
  <si>
    <t>Ostali neraspoređeni prihodi od poreza</t>
  </si>
  <si>
    <t>Doprinosi za obvezno zdravstveno osiguranje</t>
  </si>
  <si>
    <t>Doprinosi za obvezno zdravstveno osiguranje za slučaj ozljede na radu</t>
  </si>
  <si>
    <t>Doprinosi za mirovinsko osiguranje</t>
  </si>
  <si>
    <t>Doprinosi za obvezno osiguranje u slučaju nezaposlenosti</t>
  </si>
  <si>
    <t>Pomoći izravnanja za decentralizirane funkcije</t>
  </si>
  <si>
    <t>Tekuće pomoći izravnanja za decentralizirane funkcije</t>
  </si>
  <si>
    <t>Kapitalne pomoći izravnanja za decentralizirane funkcije</t>
  </si>
  <si>
    <t>Državne upravne i sudske pristojbe</t>
  </si>
  <si>
    <t>Županijske, gradske i općinske pristojbe i naknade</t>
  </si>
  <si>
    <t>Ostale upravne pristojbe i naknade</t>
  </si>
  <si>
    <t>Ostale pristojbe i naknade</t>
  </si>
  <si>
    <t>Prihodi državne uprave</t>
  </si>
  <si>
    <t>Prihodi vodnog gospodarstva</t>
  </si>
  <si>
    <t>Doprinosi za šume</t>
  </si>
  <si>
    <t>Mjesni samodoprinos</t>
  </si>
  <si>
    <t>Ostali nespomenuti prihodi</t>
  </si>
  <si>
    <t>Naknade od financijske imovine</t>
  </si>
  <si>
    <t>Komunalni doprinosi</t>
  </si>
  <si>
    <t>Komunalne naknade</t>
  </si>
  <si>
    <t>Naknade za priključak</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</si>
  <si>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</si>
  <si>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</si>
  <si>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</si>
  <si>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</si>
  <si>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</si>
  <si>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</si>
  <si>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</si>
  <si>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</si>
  <si>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</si>
  <si>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</si>
  <si>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Službena putovanja</t>
  </si>
  <si>
    <t>Naknade za prijevoz, za rad na terenu i odvojeni život</t>
  </si>
  <si>
    <t>Stručno usavršavanje zaposlenika</t>
  </si>
  <si>
    <t>Ostale naknade troškova zaposlenima</t>
  </si>
  <si>
    <t>Uredski materijal i ostali materijalni rashodi</t>
  </si>
  <si>
    <t>Materijal i sirovine</t>
  </si>
  <si>
    <t>Energija</t>
  </si>
  <si>
    <t>Materijal i dijelovi za tekuće i investicijsko održavanje</t>
  </si>
  <si>
    <t>Sitni inventar i auto gume</t>
  </si>
  <si>
    <t>Službena, radna i zaštitna odjeća i obuća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</si>
  <si>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</si>
  <si>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</si>
  <si>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</si>
  <si>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</si>
  <si>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</si>
  <si>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</si>
  <si>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</si>
  <si>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</si>
  <si>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</si>
  <si>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Ostali nespomenuti rashodi poslovanja</t>
  </si>
  <si>
    <t>Naknade za rad predstavničkih i izvršnih tijela, povjerenstava i slično</t>
  </si>
  <si>
    <t>Premije osiguranja</t>
  </si>
  <si>
    <t>Reprezentacija</t>
  </si>
  <si>
    <t>Članarine i norme</t>
  </si>
  <si>
    <t>Pristojbe i naknade</t>
  </si>
  <si>
    <t>Dodatna ulaganja na građevinskim objektima</t>
  </si>
  <si>
    <t>Dodatna ulaganja na postrojenjima i opremi</t>
  </si>
  <si>
    <t>Dodatna ulaganja na prijevoznim sredstvima</t>
  </si>
  <si>
    <t>Dodatna ulaganja za ostalu nefinancijsku imovinu</t>
  </si>
  <si>
    <t>Plaće za redovan rad</t>
  </si>
  <si>
    <t>Plaće u naravi</t>
  </si>
  <si>
    <t>Plaće za prekovremeni rad</t>
  </si>
  <si>
    <t>Plaće za posebne uvjete rada</t>
  </si>
  <si>
    <t>Ostali rashodi za zaposlene</t>
  </si>
  <si>
    <t>Vojna sredstva za jednokratnu upotrebu</t>
  </si>
  <si>
    <t>Naknade troškova osobama izvan radnog odnosa</t>
  </si>
  <si>
    <t>Upravne i administrativne pristojbe</t>
  </si>
  <si>
    <t>Troškovi sudskih postupaka</t>
  </si>
  <si>
    <t>Kamate za izdane trezorske zapise</t>
  </si>
  <si>
    <t>Kamate za izdane mjenice</t>
  </si>
  <si>
    <t>Kamate za izdane obveznice</t>
  </si>
  <si>
    <t>Kamate za ostale vrijednosne papire</t>
  </si>
  <si>
    <t>Kamate za primlj.kredite i zajmove od međ.org., inst. i tijela EU te inoz.vlada</t>
  </si>
  <si>
    <t>Kamate za primljene kredite i zajmove od kred. i ost.financ.inst. u jav.sektoru</t>
  </si>
  <si>
    <t>Kamate za primljene kredite i zajm.od kred.i ostalih fin.inst.izvan jav.sektora</t>
  </si>
  <si>
    <t>Kamate za odobrene, a nerealizirane kredite i zajmove</t>
  </si>
  <si>
    <t>Kamate za primljene zajmove od trgovačkih društava u javnom sektoru</t>
  </si>
  <si>
    <t>Kamate za primljene zajmove od trgov. društava i obrtnika izvan javnog sektora</t>
  </si>
  <si>
    <t>Kamate za primljene zajmove od drugih razina vlasti</t>
  </si>
  <si>
    <t>Bankarske usluge i usluge platnog prometa</t>
  </si>
  <si>
    <t>Negativne tečajne razlike i razlike zbog primjene valutne klauzule</t>
  </si>
  <si>
    <t>Zatezne kamate</t>
  </si>
  <si>
    <t>Ostali nespomenuti financijski rashodi</t>
  </si>
  <si>
    <t>Subvencije trgovačkim društvima u javnom sektoru</t>
  </si>
  <si>
    <t>Subvencije kreditnim i ostalim financijskim institucijama u javnom sektoru</t>
  </si>
  <si>
    <t>Subvencije kreditnim i ostalim financijskim institucijama izvan javnog sektora</t>
  </si>
  <si>
    <t>Subvencije trgovačkim društvima i zadrugama izvan javnog sektora</t>
  </si>
  <si>
    <t>Subvencije poljoprivrednicima i obrtnicima</t>
  </si>
  <si>
    <t>Subvencije trgovačkim društvima, zadrugama, poljopr. i obrtnicima iz EU sredstav</t>
  </si>
  <si>
    <t>Tekuće pomoći inozemnim vladama</t>
  </si>
  <si>
    <t>Kapitalne pomoći inozemnim vladama</t>
  </si>
  <si>
    <t>Tekuće pomoći međunarodnim organizacijama te institucijama i tijelima EU</t>
  </si>
  <si>
    <t>Kapitalne pomoći međunarodnim organizacijama te institucijama i tijelima EU</t>
  </si>
  <si>
    <t>Tekuće pomoći unutar općeg proračuna</t>
  </si>
  <si>
    <t>Kapitalne pomoći unutar općeg proračuna</t>
  </si>
  <si>
    <t>Tekuće pomoći proračunskim korisnicima drugih proračuna</t>
  </si>
  <si>
    <t>Kapitalne pomoći proračunskim korisnicima drugih proračuna</t>
  </si>
  <si>
    <t>Prijenosi prorač. korisnicima iz nadležnog pror. za financiranje rashoda poslov</t>
  </si>
  <si>
    <t>Prijenosi proračunskim korisnicima iz nadležnog prorač. za nabavu nefinanc. imov</t>
  </si>
  <si>
    <t>Prijenosi prorač. kor. iz nadležnog prorač. za financ. imovinu i otplatu zajmova</t>
  </si>
  <si>
    <t>Pomoći temeljem prijenosa EU sredstava</t>
  </si>
  <si>
    <t>Tekuće pomoći temeljem prijenosa EU sredstava</t>
  </si>
  <si>
    <t>Kapitalne pomoći temeljem prijenosa EU sredstava</t>
  </si>
  <si>
    <t>Tekući prijenosi između proračunskih korisnika istog proračuna</t>
  </si>
  <si>
    <t>Kapitalni prijenosi između proračunskih korisnika istog proračuna</t>
  </si>
  <si>
    <t>Tekući prijenosi između prorač. kor. istog prorač. temeljem prijenosa EU sred.</t>
  </si>
  <si>
    <t>Kapitalni prijenosi između prorač. kor. istog prorač. temelj prijenosa EU sred.</t>
  </si>
  <si>
    <t>Naknade građanima i kućan.u novcu-neposr. ili putem ustanova izvan javn.sektora</t>
  </si>
  <si>
    <t>Naknade građanima i kućan.u naravi - neposr.ili putem ustan.izvan javn.sektora</t>
  </si>
  <si>
    <t>Naknade građanima i kućanstvima u novcu - putem ustanova u javnom sektoru</t>
  </si>
  <si>
    <t>Naknade građanima i kućanstvima u naravi - putem ustanova u javnom sektoru</t>
  </si>
  <si>
    <t>Naknade građanima i kućanstvima na temelju osiguranja iz EU sredstava</t>
  </si>
  <si>
    <t>Naknade građanima i kućanstvima u novcu</t>
  </si>
  <si>
    <t>Naknade građanima i kućanstvima u naravi</t>
  </si>
  <si>
    <t>Naknade građanima i kućanstvima iz EU sredstava</t>
  </si>
  <si>
    <t>Tekuće donacije</t>
  </si>
  <si>
    <t>Tekuće donacije u novcu</t>
  </si>
  <si>
    <t>Tekuće donacije u naravi</t>
  </si>
  <si>
    <t>Tekuće donacije iz EU sredstava</t>
  </si>
  <si>
    <t>Kapitalne donacije</t>
  </si>
  <si>
    <t>Kapitalne donacije neprofitnim organizacijama</t>
  </si>
  <si>
    <t>Kapitalne donacije građanima i kućanstvima</t>
  </si>
  <si>
    <t>Kapitalne donacije iz EU sredstava</t>
  </si>
  <si>
    <t>Naknade šteta pravnim i fizičkim osobama</t>
  </si>
  <si>
    <t>Penali, ležarine i drugo</t>
  </si>
  <si>
    <t>Naknade šteta zaposlenicima</t>
  </si>
  <si>
    <t>Ugovorene kazne i ostale naknade šteta</t>
  </si>
  <si>
    <t>Tekući prijenosi EU sredstava subjektima izvan</t>
  </si>
  <si>
    <t>Kapitalni prijenosi EU sredstava subjektima izvan</t>
  </si>
  <si>
    <t>Kapitalne pomoći kreditnim i ostalim financ.instit.te trg.društv. u jav.sektoru</t>
  </si>
  <si>
    <t>Kapitalne pomoći kred. i ost.financ.inst. i trg.druš, zadrug izvan jav.sektora</t>
  </si>
  <si>
    <t>Kapitalne pomoći poljoprivrednicima i obrtnicima</t>
  </si>
  <si>
    <t>Kapitalne pomoći iz EU sredstava</t>
  </si>
  <si>
    <t>Raspored rashoda</t>
  </si>
  <si>
    <t>Povrat poreza i prireza na dohodak po godišnjoj prijavi</t>
  </si>
  <si>
    <t>Povrat poreza na dobit po godišnjoj prijavi</t>
  </si>
  <si>
    <t>Pomoći od inozemnih vlada</t>
  </si>
  <si>
    <t>Tekuće pomoći od inozemnih vlada</t>
  </si>
  <si>
    <t>Kapitalne pomoći od inozemnih vlada</t>
  </si>
  <si>
    <t>Pomoći od međunarodnih organizacija te institucija i tijela EU</t>
  </si>
  <si>
    <t>Tekuće pomoći od međunarodnih organizacija</t>
  </si>
  <si>
    <t>Kapitalne pomoći od međunarodnih organizacija</t>
  </si>
  <si>
    <t>Tekuće pomoći od institucija i tijela  EU</t>
  </si>
  <si>
    <t>Kapitalne pomoći od institucija i tijela  EU</t>
  </si>
  <si>
    <t>Pomoći proračunu iz drugih proračuna</t>
  </si>
  <si>
    <t>Tekuće pomoći proračunu iz drugih proračuna</t>
  </si>
  <si>
    <t>Kapitalne pomoći proračunu iz drugih proračuna</t>
  </si>
  <si>
    <t>Pomoći od izvanproračunskih korisnika</t>
  </si>
  <si>
    <t>Tekuće pomoći od izvanproračunskih korisnika</t>
  </si>
  <si>
    <t>Kapitalne pomoći od izvanproračunskih korisnika</t>
  </si>
  <si>
    <t>Pomoći proračunskim korisnicima iz proračuna koji im nije nadležan</t>
  </si>
  <si>
    <t>Tekuće pomoći proračunskim korisnicima iz proračuna koji im nije nadležan</t>
  </si>
  <si>
    <t>Kapitalne pomoći proračunskim korisnicima iz proračuna koji im nije nadležan</t>
  </si>
  <si>
    <t>Prihodi od financijske imovine</t>
  </si>
  <si>
    <t>Prihodi od kamata po vrijednosnim papirima</t>
  </si>
  <si>
    <t>Kamate na oročena sredstva i depozite po viđenju</t>
  </si>
  <si>
    <t>Prihodi od zateznih kamata</t>
  </si>
  <si>
    <t>Prihodi od pozitivnih tečajnih razlika i razlika zbog primjene valutne klauzule</t>
  </si>
  <si>
    <t>Prihodi od dividendi</t>
  </si>
  <si>
    <t>Prihodi iz dobiti trg.društava, kred.i ost.finan.inst. po posebnim propisima</t>
  </si>
  <si>
    <t>Ostali prihodi od financijske imovine</t>
  </si>
  <si>
    <t>Prihodi od nefinancijske imovine</t>
  </si>
  <si>
    <t>Naknade za koncesije</t>
  </si>
  <si>
    <t>Prihodi od zakupa i iznajmljivanja imovine</t>
  </si>
  <si>
    <t>Naknada za korištenje nefinancijske imovine</t>
  </si>
  <si>
    <t>Naknade za ceste</t>
  </si>
  <si>
    <t>Prihodi od prodaje kratkotrajne nefinancijske imovine</t>
  </si>
  <si>
    <t>Ostali prihodi od nefinancijske imovine</t>
  </si>
  <si>
    <t>Prihodi od kamata na dane zajmove</t>
  </si>
  <si>
    <t>Prihodi od kamata na dane zajmove međ.org.,inst. i tijelima EU te inoz.vladama</t>
  </si>
  <si>
    <t>Prihodi od kamata na dane zajmove neprofit. organizac., građanima i kućanstvima</t>
  </si>
  <si>
    <t>Prihodi od kamata na dane zajmove kredit. i ostalim finan.instit.u javn.sektoru</t>
  </si>
  <si>
    <t>Prihodi od kamata na dane zajmove trgovačkim društvima u javnom sektoru</t>
  </si>
  <si>
    <t>Prihodi od kamata na dane zajmove kredit. i ostalim fin.inst. izvan jav.sektora</t>
  </si>
  <si>
    <t>Prihodi od kamata na dane zajmove trg. društ. i obrtnicima izvan javnog sektora</t>
  </si>
  <si>
    <t>Prihodi od kamata na dane zajmove drugim razinama vlasti</t>
  </si>
  <si>
    <t>Prihodi od kamata na dane zajmove po protestiranim jamstvima</t>
  </si>
  <si>
    <t>Prihodi od kamata na dane zajmove neprof.org., građ. i kućan.po protest.jamst.</t>
  </si>
  <si>
    <t>Prih. od kamata na dane zajmove kred.i ost.fin.inst. u jav.sekt. po prot.jamst.</t>
  </si>
  <si>
    <t>Prihodi od kamata na dane zajmove trg.društ. u jav.sektoru po protest.jamstvima</t>
  </si>
  <si>
    <t>Prih.od kamata na dane zajmove kred.i finan.inst. izvan jav.sekt.po prot.jamst.</t>
  </si>
  <si>
    <t>Prih.od kamata na dane zajmove trg.dr.i obrtn. izvan jav.sekt.po protest.jamst.</t>
  </si>
  <si>
    <t>Prihodi od kamata na dane zajmove drugim razinama vlasti po protest. jamstvima</t>
  </si>
  <si>
    <t>Prihodi po posebnim propisima</t>
  </si>
  <si>
    <t>Prihodi od novčane naknade poslodav. zbog nezapoš. osoba s invaliditetom</t>
  </si>
  <si>
    <t>Komunalni doprinosi i naknade</t>
  </si>
  <si>
    <t>Prihodi od prodaje proizvoda i robe</t>
  </si>
  <si>
    <t>Prihodi od pruženih usluga</t>
  </si>
  <si>
    <t>Prihodi iz nadležnog proračuna za financiranje rashoda poslovanja</t>
  </si>
  <si>
    <t>Prihodi iz nadležnog proračuna za fin. rashoda za nabavu nefinac. imovine</t>
  </si>
  <si>
    <t>Prihodi iz nadležnog prorač. za fin. izdataka za fin. imovinu i otplatu zajmova</t>
  </si>
  <si>
    <t>Prihodi od HZZO-a na temelju ugovornih obveza</t>
  </si>
  <si>
    <t>Kazne i upravne mjere</t>
  </si>
  <si>
    <t>Raspored prihoda</t>
  </si>
  <si>
    <t>Prihodi od prodaje materijalne imovine - prirodnih bogatstava</t>
  </si>
  <si>
    <t>Prihodi od prodaje nematerijalne imovine</t>
  </si>
  <si>
    <t>Prihodi od prodaje građevinskih objekata</t>
  </si>
  <si>
    <t>Prihodi od prodaje postrojenja i opreme</t>
  </si>
  <si>
    <t>Prihodi od prodaje prijevoznih sredstava</t>
  </si>
  <si>
    <t>Prihodi od prodaje knjiga, umjetničkih djela i ostalih izložbenih vrijednosti</t>
  </si>
  <si>
    <t>Prihodi od prodaje višegodišnjih nasada i osnovnog stada</t>
  </si>
  <si>
    <t>Prihodi od prodaje nematerijalne proizvedene imovine</t>
  </si>
  <si>
    <t>Prihodi od prodaje plemenitih metala i ostalih pohranjenih vrijednosti</t>
  </si>
  <si>
    <t>Prihodi od prodaje zaliha</t>
  </si>
  <si>
    <t>Vlastiti izvori iz proračuna</t>
  </si>
  <si>
    <t>Ostali vlastiti izvori</t>
  </si>
  <si>
    <t>Ispravak vlastitih izvora iz proračuna za obveze</t>
  </si>
  <si>
    <t>Ispravak ostalih vlastitih izvora za obveze</t>
  </si>
  <si>
    <t>Promjene u vrijednosti i obujmu imovine</t>
  </si>
  <si>
    <t>Promjene u vrijednosti i obujmu obveza</t>
  </si>
  <si>
    <t>Obračun  prihoda i rashoda poslovanja</t>
  </si>
  <si>
    <t>Obračun prihoda i rashoda od nefinancijske imovine</t>
  </si>
  <si>
    <t>Obračun primitaka i izdataka od financijske imovine</t>
  </si>
  <si>
    <t>Višak prihoda</t>
  </si>
  <si>
    <t>Manjak prihoda</t>
  </si>
  <si>
    <t>Obračunati doprinosi za obvezno zdravstveno osiguranje</t>
  </si>
  <si>
    <t>Obračunati doprinosi za mirovinsko osiguranje</t>
  </si>
  <si>
    <t>Obračunati doprinosi za zapošljavanje</t>
  </si>
  <si>
    <t>Prihodi od prodaje proizvoda i roba i pruženih usluga</t>
  </si>
  <si>
    <t>Obračunati prihodi od HZZO-a na temelju ugovornih obveza</t>
  </si>
  <si>
    <t>Rezerviranja za otplatu zajmova/kredita koji dospijevaju u tekućoj godinu</t>
  </si>
  <si>
    <t>Ostala rezerviranja (stalna pričuva i drugo)</t>
  </si>
  <si>
    <t>Tuđa imovina dobivena na korištenje</t>
  </si>
  <si>
    <t>Dana jamstva</t>
  </si>
  <si>
    <t>Dana kreditna pisma</t>
  </si>
  <si>
    <t>Instrumenti osiguranja plaćanja</t>
  </si>
  <si>
    <t>Ostali izvanbilančni zapisi</t>
  </si>
  <si>
    <t>SREDSTVA MK-a ZA PROGRAMSKU DJELTNOST</t>
  </si>
  <si>
    <t>VIŠAK IZ  PRETHODNE GODINE RASPOREĐEN PREMA KONTIMA</t>
  </si>
  <si>
    <t>VLASTITA SREDSTVA</t>
  </si>
  <si>
    <t>UKUPNO</t>
  </si>
  <si>
    <t>IZVOR 31</t>
  </si>
  <si>
    <t>IZVOR 43</t>
  </si>
  <si>
    <t>IZVOR 52</t>
  </si>
  <si>
    <t>IZVOR 61</t>
  </si>
  <si>
    <t>UKUPNO PRIHODI</t>
  </si>
  <si>
    <t>UKUPNO RASHODI</t>
  </si>
  <si>
    <t>BROJ KONTA
(4 razina)</t>
  </si>
  <si>
    <t>Ukupni iznos iz tablice 2.</t>
  </si>
  <si>
    <t>Potpis ravnatelja ustanove</t>
  </si>
  <si>
    <t>PODACI O RAVNATELJU USTANOVE</t>
  </si>
  <si>
    <t>Ukupni iznosi iz tablice 2.</t>
  </si>
  <si>
    <t>NAZIV KONTA
(automatski se upisuje unosom kontnog broja)</t>
  </si>
  <si>
    <t>Prvo privremeno izvješće (označiti s X)</t>
  </si>
  <si>
    <t>Drugo privremeno izvješće (označiti s X)</t>
  </si>
  <si>
    <t>Konačno izvješće (označiti s X)</t>
  </si>
  <si>
    <t>DETALJNI OPIS IZVRŠENOG PROGRAMA
(ujedno navesti aktinosti koje su provodene programom te ukoliko ih je bilo navesti razloge odstupanja od planiranog)</t>
  </si>
  <si>
    <t>UGOVORENI IZNOS (SREDSTVA MINISTARSTVA)</t>
  </si>
  <si>
    <t xml:space="preserve">UTROŠENA VLASTITA SREDSTVA PO PROGRAMU (izvor 31) </t>
  </si>
  <si>
    <t>PROGRAMSKA DJELATNOST</t>
  </si>
  <si>
    <t xml:space="preserve">UTROŠENI IZNOS SREDSTAVA MINISTARSTVA  - prikazati utrošeni iznos sredstava Ministarstva (izvor 11) </t>
  </si>
  <si>
    <t>SPECIFIKACIJA TROŠKOVA SREDSTAVA MINISTARSTVA KULTURE I MEDIJA kn)</t>
  </si>
  <si>
    <t>Tablica: IZVRŠENJE PLANA PROGRAMSKIH AKTIVNOSTI USTANOVA U NADLEŽNOSTI MINISTARSTVA KULTURE I MEDIJA ZA 2021. GODINU</t>
  </si>
  <si>
    <t>UKUPNI TROŠKOVI (PRIKAZ UTROŠENIH SREDSTAVA MINISTARSTVA I SREDSTAVA IZ OSTALIH IZVORA)  (zbroj stupaca D E F )</t>
  </si>
  <si>
    <t>ZA 2021. GODINU</t>
  </si>
  <si>
    <t>Preventivna zaštita muzejske građe Dvora Veliki Tabor</t>
  </si>
  <si>
    <t>Rasvjetna tijela za kulu D Dvora Veliki Tabor</t>
  </si>
  <si>
    <t>Zamjena multimedije (glavni projektor i upravljačko računalo) za Muzej krapinskih neandertalaca</t>
  </si>
  <si>
    <t>Uređenje atrija (vanjske terase) dvorca Oršić u Gornjoj Stubici</t>
  </si>
  <si>
    <t>Investiciono održavanje Muzeja "Staro selo"</t>
  </si>
  <si>
    <t>Nabava računalne opreme za Muzeje Hrvatskog zagorja</t>
  </si>
  <si>
    <t xml:space="preserve">17.000,00 kn - Crojach, obrt za računalno programiranje, ulaganja u računalne programe - 42621 </t>
  </si>
  <si>
    <t xml:space="preserve">345,80 kn - Crescat, ostali materijal za potrebe redovnog poslovanja - 32219
1.245,80 kn - Crescat, arhivska kutija, otsatli materijal za potrebe redovnog poslovanja - 32219
860,94 kn - Crescat, zaštitna fotlija, ostali materijal za potrebe redovnog poslovanja - 32219
1.411,61 kn - Crescat, laboratorijska lampa DL, ostali materijal za potrebe redovnog poslovanja - 32219
332,26 kn - Crescat, Mini termohigrometar, sitni inventar - 32251
1.306,13 kn - Crescat, metalni prijenosni kovčeg, sitni inventar - 32251
9.381,25 kn - odvlaživač zraka Cuoghi, ostala oprema za održavanje i zaštitu - 42239
97,46 kn - Trgocentar, ostali materijal za potrebe redovnog poslovanja - 32219
</t>
  </si>
  <si>
    <t xml:space="preserve">
7.142,50 kn - Artresor naklada d.o.o. - grafičke i tiskarske usluge, usluge kopiranja i uvezivanja i sl.- 32391
2.157,50 kn - Intergrafika TTŽ d.o.o., grafičke i tiskarske usluge, usluge kopiranja i uvezivanja i sl. - 32391
700,00 kn - Artresor naklada d.o.o., ostale intelektualen usluge - 32379
</t>
  </si>
  <si>
    <t xml:space="preserve">
700,00 kn - Trgocentar d.o.o., ostali materijal i dijelovi za tekuće i investicijsko održavanje - 32244
3.137,50 kn - Intergrafika TTŽ d.o.o., katalog izložbe, grafičke i tiskarske usluge, usluge kopiranja i uvezivanja i sl. - 32391
431,25 kn - izravna pošta, poštarina (pisma, tiskanice i sl.) - 32313
6.825,00 kn - Artresor naklada d.o.o., grafičke i tiskarske usluge, usluge kopiranja i uvezivanja i sl. - 32391
</t>
  </si>
  <si>
    <t xml:space="preserve">
11.968,75 kn - SGI, tisak, edukativni programi, grafičke
i tiskarske usluge, usluge kopiranja i uvezivanja i sl. - 32391
5.756,25 kn  - Šimić &amp; Co, grafičke i tiskarske usluge, usluge kopiranja i uvezivanja i sl. - 32391
3.775,00kn - Intergrafika TTŽ, grafičke i tiskarske usluge, usluge kopiranja i uvezivanja i sl.
</t>
  </si>
  <si>
    <t xml:space="preserve">
1.563,40 kn - ugovor o djelu, Maja Marčić, ugovor o djelu - 32372
4.247,44 kn - autorski honorari Bruvo, Buzjak, Rendulić, Staničić, autorski honorari - 32371
1.500,00 kn - Croatia osiguranje, premija osiguranja ostale imovine - 32922
2.000,00 kn - Etos trgovina, usluga prijevoza, ostale usluge za komunikaciju i prijevoz - 32319
189,16 kn - HDS, Industrijska baština, ostale intelektualne usluge - 32379
887,50 kn - Intergrafika TTŽ, grafičke i tiskarske usluge, usluge kopiranja i uvezivanja i sl. - 32391
5.906,25 kn - Intergrafika TTŽ, grafičke i tiskarske usluge, usluge kopiranja i uvezivanja i sl. - 32391
8.706,25 kn - Studio grafičkih ideja, grafičke i tiskarske usluge, usluge kopiranja i uvezivanja i sl. - 32391
</t>
  </si>
  <si>
    <t xml:space="preserve">
5.000,00 kn - Tapetarija Tap-art vl. Tomislav Blagec, ostale usluge tekućeg i investicijskog održavanja - 32329
200,00 kn - presnimavanje filmskog gradiva, 
ostale intelektualen usluge - 32371
800,00 kn - Kajkaviana, ostale intelektualne usluge - 32379
4.000,00 kn - Ugovor o djelu Kuhta Dubravko, ostale računalne usluge - 32389
887,50 kn - Intergrafika TTŽ d.o.o., grafičke i tiskarske usluge, usluge kopiranja i uvezivanja i sl. - 32391
2.112,50 kn - Epilog studio d.o.o., grafičke i tiskarske usluge, usluge kopiranja i uvezivanja i sl. - 32391
12.000,00 - autorski ugovor/autorski honorari Lucija Petrović - 32371
1.000,00 kn - Craotia osiguranje d.d., premije osiguranja ostale imovine - 32922
</t>
  </si>
  <si>
    <t xml:space="preserve">
2.040,00 kn - GIT, grafičke i tiskarske usluge, usluge kopiranja, i uvezivanja i slično - 32391
323,91 kn - NB NET, uredski materijal - 32211
383,10 kn - TIM papir, uredski materijal - 32211
790,00 kn - IDA Didacta, ostali materijal i dijelovi za tekuće i investicijsko održavanje - 32244
861,15 kn - Tapiker, ostali materijal i dijelovi za tekuće i investicijsko održavanje - 32244
318,00 kn - Bauhaus, ostali materijalza tekuće održavanje, ostali materijal i i dijelovi za tekuće i investicijsko održavanje - 32244
30,85 kn - Studio trade d.o.o., ostali materijal i dijelovi za tekuće i investicijsko održavanje - 32244
3.300,34 kn - autorski ugovor Dobrić/Lončarek, autorski honorari - 32371
2.000,00 kn - Modni studio Nina, sitni inventar - 32251
527,65 kn - Trgostil, uredski materijal - 32211
136,00 kn - Perlica umjetnost i hobi j.d.o.o., uredski materijal - 32211
332,80 kn - TIM PAPIR, uredski materijal - 32211
150,20 kn - Chemaco, uredski materijal - 32211
129,99 kn - Trgostil d.d., uredski materijal - 32211
16,35 kn - Trgostil d.d., uredski materijal - 32211
1.699,66 kn - Sveučilište u Zagrebu, studentski centar Varaždin, usluge agencija, studentskog servisa (prijepisi, prijevodi i dr.) - 32377
1.080,00 kn - Intergrafika TTŽ d.o.o., grafičke i tiskarske usluge, usluge kopiranja i uvezivanja i sl. - 32391
2.880,00 kn - Intergrafika TTŽ d.o.o., grafičke i tiskarkse usluge, usluge kopiranja i uvezivanja i sl. - 32391
</t>
  </si>
  <si>
    <t xml:space="preserve">
1.960,00 kn - digitalno kreiranje i obrada fotografija, grafičke i tiskarske usluge, usluge kopiranja i uvezivanja i sl. - 32391
16.025,00 kn - katalog Zbirka tekstila i tekstilnog 
rukotvorstva, grafičke i tiskarske usluge, usluge kopiranja i uvezivanja i sl. - 32391
4.275,00 kn - Intergrafika TTŽ d.o.o., grafičke i tiskarske usluge, usluge kopiranja i uvezivanja i sl. - 32391
500,00 kn - Udruga Oroslavski vez Oroslavje, ostale intelektualne usluge - 32379
1.000,00 kn - Etno udgura Zipka, Kumrovec, ostale intelektualne usluge - 32379
1.000,00 kn - Krasnodar Mikša, ugovori o djelu - 32372
</t>
  </si>
  <si>
    <t xml:space="preserve">
500,00 kn - Epilog studio, izrada slike s AL okvirom, film i
izrada fotografija - 32392
12.275,00 kn - Eo dizjan d.o.o., grafičke i tiskarske usluge, usluge kopiranja i uvezivanja i sl. - 32391
2.915,91 kn - Intergrafika TTŽ d.o.o., katalog, grafičke i tiskarske usluge, usluge kopiranja i uvezivanja i sl. - 32391
1.243,79 kn - autorski ugovor Goran Gluhak, film i izrada fotografija - 32392
65,30 kn - autorski ugovor Goran Gluhak, film i izrada fotografija - 32392 
</t>
  </si>
  <si>
    <t xml:space="preserve">
883,36 kn - Trgocentar, ostali materijali i dijelovi za tekuće i investicijsko održavanje - 32244
431,25 kn - HP izravna pošta, pozivnice, poštarina (pisma, tiskanice i sl.) - 32313
900,00 kn - ArTresor naklada, Vedran Ružić, ostale intelektualne usluge - 32379
450,00 kn - ArTresor naklada, pozivnica, grafičke i tiskarske ulsuge, usluge kopiranja i uvezivanja i sl. - 32391
3.243,75 kn - Intergrafika TTŽ, Vedran Ružić, grafičke i tiskarske usluge, usluge kopiranja i uvezivanja i sl. - 32391
3.806,25 kn - ArTresor naklada, Vedran Ružić, grafičke i tiskarske usluge, usluge kopiranja i uvezivanja i sl. - 32391
139,99 kn - Trgocentar, reflektor led, ostali materijal i dijelovi za tekuće i investicijsko održavanje - 32244
</t>
  </si>
  <si>
    <t xml:space="preserve">
100.000,00 kn - Elektro vodovi, investicija DVT, 
dodatna ulaganja na građevinskim objektima - 45111
</t>
  </si>
  <si>
    <t xml:space="preserve">
192.250,00 kn - Tehnozavod Marušić d.o.o., nabava i isporuka projektora i leće za projektor - računala i računalan oprema - 42211
</t>
  </si>
  <si>
    <t xml:space="preserve">
54.588,98 kn - GRADNJA GRDEN, uređenje atrija dvorca Oršić, 7. situacija - dodatna ulaganja na građevinskim objektima - 45111
108.667,71 kn - Gradnja Grden i usluge d.o.o., uređenje atrija dvorca Oršić, dodatna ulaganja na građevinskim objektima - 45111
106.743,43 kn - Grden Gradnja i usluge d.o.o., 9. privremena situacija, dodatna ulaganja na građevinskim objektima - 45111
</t>
  </si>
  <si>
    <t xml:space="preserve">
70.000,00 kn - PS-KROV, investicije slamnati krovovi, usluge tekućeg i investicijskog održavanja građevinskih objekata - 32321
55.171,00 kn - "Vodoinstalater", obrt za postavljanje instalacija za vodu, plin, grijanje, ventilaciju i hlađenje - dodatna ulaganja na građevinskim ovjektima - 45111
44.829,00 kn - "Vodoinstalater", obrt za postavljanje instalacija za vodu, plin, grijanje, ventilaciju i hlađenje - dodatna ulaganja na građevinskim ovjektima - 45111
</t>
  </si>
  <si>
    <t xml:space="preserve">
14.220,00 kn - PC automati,  računala i računalna oprema - 42211
10.780,00 kn - PC automati, računala i računalna oprema - 42211
</t>
  </si>
  <si>
    <t xml:space="preserve">
24.875,00 kn - Geoexpert - I.G.M. d.o.o.za ispitivanje, dodatna ulaganja u građevinskim objektima - 45111
57.500,00 kn - INTRADOS PROJEKT d.o.o., dodatna ulaganja na građevinskim objektima - 45111
55.124,88 kn -  INTRADOS PROJEKT d.o.o., dodatna ulaganja na građevinskim objektima - 45111
</t>
  </si>
  <si>
    <t xml:space="preserve">21738,95
</t>
  </si>
  <si>
    <t xml:space="preserve">69433,50
</t>
  </si>
  <si>
    <t xml:space="preserve">31197,50
</t>
  </si>
  <si>
    <t xml:space="preserve">40332,29
</t>
  </si>
  <si>
    <t xml:space="preserve">21215,38
</t>
  </si>
  <si>
    <t xml:space="preserve">18359,09
</t>
  </si>
  <si>
    <t xml:space="preserve">15758,65
</t>
  </si>
  <si>
    <t xml:space="preserve">7168,7
</t>
  </si>
  <si>
    <t xml:space="preserve">193821,95
</t>
  </si>
  <si>
    <t xml:space="preserve">249992,65
</t>
  </si>
  <si>
    <t xml:space="preserve">270000,12
</t>
  </si>
  <si>
    <t xml:space="preserve">216357,63
</t>
  </si>
  <si>
    <t xml:space="preserve">26084,00
</t>
  </si>
  <si>
    <t xml:space="preserve">194875
</t>
  </si>
  <si>
    <t xml:space="preserve">299915,69
</t>
  </si>
  <si>
    <t xml:space="preserve">
Realizacijom izložbe „Čuvari etnografske baštine u Velikom Taboru“ predstavljena je Etnografska zbirka Dvora Veliki Tabor u kojoj se nalaze predmeti tradicijskog seoskog domaćinstva te seoskog gospodarstva s područja Hrvatskog zagorja, osobito iz desinićkog i pregradskog kraja. Zbirka trenutno broji 512 inventariziranih predmeta, a na izložbi je predstavljen izbor od 133 eksponata koji su nastali krajem 19. i tijekom 20. stoljeća. Najveći dio zbirke sačinjavaju lončarski proizvodi, kućni inventar te predmeti tradicijskog gospodarstva. Manjim dijelom zatupljeni su predmeti vezani uz tradicijske obrte, alatke i pomagala za proizvodnu tekstila, tekstilni predmeti te namještaj. 
Osim što nas upoznaje s etnografskim predmetima, izložba govori o povijesti Velikog Tabora u drugoj polovici 20. stoljeća, osobito od sredine 70-ih godina kada se u dvorcu započinje s organiziranjem izložbi etnografskog materijala te prikupljanjem predmeta iz desinićkog i pregradskog kraja. Njome su predstavljeni korisnici Velikog Tabora koji su ujedno vodili brigu o etnografskim predmetima. Posjetitelje se, putem izložbenih panoa na hrvatskom i engleskom jeziku, upoznaje s osnivanjem Zavičajnog muzeja općine Pregrada u Velikom Taboru početkom 80-ih godina prošlog stoljeća. Također, njome se rasvjetljava razdoblje kada su dvorcem upravljali Turistički savez općine Pregrada te Društvo Veliki Tabor iz Desinića. Poseban naglasak stavljen je na Josipa Štimca, jednog od suosnivača Zavičajnog muzeja u Velikom Taboru i nekadašnjeg predsjednika Društva Veliki Tabor, te Ivicu Špoljara, najvećeg donatora zbirke te prvog djelatnika Muzeja Hrvatskog zagorja koji je bio zaposlen u Dvoru Veliki Tabor. Izložba također otkriva kakvo je stanje Etnografske zbirke od 2003. godine pa sve do danas, dakle u razdoblju kada brigu o predmetima vodi stručno osoblje Muzeja Hrvatskog zagorja.
Autorica izložbe je kustosica Dvora Veliki Tabor, povjesničarka Renata Dečman.
Izložba je otvorena 27. listopada, a moći će se razgledati do 15. studenog 2022. godine.
Uz izložbu su tiskane pozivnice, plakati, te katalog „Čuvari etnografske baštine u Velikom Taboru“ u nakladi od 600 primjeraka.
</t>
  </si>
  <si>
    <t xml:space="preserve">Mobilna aplikacija „Legende i priče iz Velikog Tabora“ kreirana je u okviru 26. EMA-e, edukativne muzejske akcije Sekcije za muzejsku pedagogiju i kulturnu akciju Hrvatskog muzejskog društva. Riječ je o prvoj aplikaciji za mobitel Dvora Veliki Tabor uz pomoć koje se posjetitelji, sadašnji i budući, upoznaju s Veronikom Desinićkom i Vilom Meluzinom, s pričama i legendama iz ovog srednovjekovnog grada, s prostorima, poviješću i izložbama u Dvoru. 
Na tri jezika; hrvatskom, slovenskom i engleskom, dostupan je sadržaj legendi koje se u aplikaciji mogu i poslušati, a ne samo pročitati! 
Ako se žele istraživati prostori i arhitektura ovoga jedinstvenog zadnja, aplikacija i to, na jednostavan način, omogućava, baš kao i upoznavanje s najznačajnijim činjenicama iz velikotaborske povijesti i muzejske sadašnjosti. Znanje o Velikom Taboru može se provjeriti u zabavnom i edukativnom kvizu, a djeci je osobito interesantno pozabaviti se s četiri različita motiva slagalice.
Javna promocija aplikacije organizirana je uz Međunarodni dan muzeja, 18. svibnja 2021., kada su na društvenim mrežama Dvora Veliki Tabor i web stranici postavljeni QR kodovi i linkovi za „skidanje“ aplikacije na Android i iOS uređaje, dok je posjetiteljima DVT-a aplikacija uživo predstavljena prilikom održavanja Lutkarskog festivala, 29. svibnja 2021. na kojem su, uz upoznavanje sadržaja, aplikaciju mogli upotrijebiti zahvaljujući kodovima uklopljenima u sadržaj plakata 26. EMA-e.
Uz mobilnu aplikaciju, u okviru EMA-e, a za vrijeme Lutkarskog festivala, 29. svibnja 2021. godine postavljena je, na galeriji Dvora Veliki Tabor izložba dječjih stripova na temu Legende o Veroniki Desinićkoj. </t>
  </si>
  <si>
    <t>U cilju zaštite muzejskog fonda, osobito najosjetljivije građe od papira nabavljene su beskiselinske arhivske kutije. Za prijenos i čuvanje muzejske građe nabavljen je metalni prijenosni kovčeg. Također, kupljeni su odvlaživač zraka, dva mini termohigrometra, te laboratorijska lampa. Od potrošnog materijala kupljeni su kistovi, zaštitna mjehurićasta folija, najlon folija, Drvofix ljepilo itd.</t>
  </si>
  <si>
    <t xml:space="preserve">
Moguće nemoguće izložba je koja se temelji na Vedranovu skorašnjem ciklusu Forbidden Melody, koji je kako sām kazuje nastao u izolacijskoj atmosferi trenutne situacije u svijetu. Umjetnika u čestim trenucima marginalizira politički pogled, no prednost je u cijeloj zagušljivoj situaciji to što je umjetnik naviknut na ovakvo stanje odnosa politike prema pojedincu te iz te boli opažanja izvlači pozitivnu tišinu, koja počesto bode život poput bodljikave žice. U ovim trenucima umjetnik je poput emigranta koji pokušava naći spas u svojemu radu te ga na bilo koji način izvući na vidjelo i tako spasiti od tišine. Ono što je svim tim radovima zajedničko jest da su odreda ili asamblaži i modificirani redimejdi, izrađeni od materijala i predmeta pronađenih u svojih nekoliko kvadrata života, ... naizgled odbačenih materijala kojima mi određujemo imaju li oni i dalje svoju vrijednost ili su izgubili svoju svrhu postojanja, ili su izrađeni od materijala što ga je autor sačuvao za »crne dane«.
Neke od tih radova pokazujemo iza prozora na ulazu našeg Studija (Fragmentirano distanciranje i Priručnik za armirani beton) te iza ostakljenih radioničkih vrata u dvorišnom dijelu zgrade (Svaki odnos s društvom podrazumijeva donekle gubitak slobode, Zabranjena melodija i 22. 3. 2020. Earthquake in Forbidden Melody City, uz projekciju njegovih koncertualnih art projekata Spiritual Market i Libertin), a neke radove autor prerađuje i reinterpretira ili ponovo stvara, kako bi bili pogodni za izlaganje na otvorenom prostoru dvorišta u kojem je gro izložbe (Korona u glazbi II, Pasija, Moje pjesme, moji snovi, Krug u četiri takta, Bodljikava žica u četiri takta, Totem Jenga II, Zid u čestim slučajevima ima značenje bodljikave žice IV, Šablona, Simbioza). 
Izložba se od našeg novog Studija proteže i do naše stare Galerije, u čijim se trima parkovnim fontanama uz Augustinčićeve skulpture (Majka s djetetom, Manekenpis, Dječak s ribom) ugnježđuju instalacije od bodljikave žice Vedrana Ružića, a jedna obrasta pergolu na paciju (Daleko, Vrčina, Blizu; Pergola), grebući svijest o njenoj potrebitosti i potrebnosti.
</t>
  </si>
  <si>
    <t xml:space="preserve">U sklopu ovogodišnje suradnje klanječke Galerije Antuna Augustinčića i zagrebačke Akademije likovnih umjetnosti, nadareni mladi kipari Hrvoje Glavan i Matija Plavčić izabrani su da predstave svoje diplomske radove na samostalnoj izložbi u Studiju GAA. 
Hrvoje Glavan (Zagreb, 1996.) nakon završene Škole primijenjenih umjetnosti i dizajna (smjer dizajn metala) upisao je 2015. Akademiju likovnih umjetnosti u Zagrebu te diplomirao kiparstvo 2021. u klasi profesora Damira Mataušića. 
Matija Plavčić (Zagreb, 1985.) nakon završene 15. gimnazije ((MIOC), upisao je 2015. studij kiparstva na Akademiji likovnih umjetnosti u Zagrebu gdje je 2019. dobio Rektorovu nagradu i diplomirao kao najbolji student svoje generacije, u klasi profesora Petra Barišića. 
Zanatski vješto oblikovani radovi H. Glavana u metalu (Uzdizanje) i M. Plavčića u drvu (Nemoć), funkcioniraju kao samodovoljni skulpturalni objekti u prostoru. No, kad se spozna i njihovo značenje, otkrivaju višeslojnu i intrigantnu semantičku dimenziju, kako na intimnoj, tako i na društvenoj razini.  
Izložba je ostvarena u suradnji s Akademijom likovnih umjetnosti u Zagrebu te uz potporu Ministarstva kulture i medija RH.
Uz izložbu su tiskani katalog/triplijan, pozivnica i plakat.
</t>
  </si>
  <si>
    <t xml:space="preserve">
U utorak, 21. rujna 2021. godine u 11.30 sati u Galeriji Antuna Augustinčića u Klanjcu, otvorena je izložba Mirjana Drempetić Hanžić – Mirovanje, realizirana u okviru manifestacije Uz Mir za mir 2021.
Galerija Antuna Augustinčića je i ove godine obilježila Međunarodni dan mira 21. rujna. Nastavljajući svoj program Uz Mir za mir kojim od 2010. godine predstavlja kiparske radove koji se referiraju na temu mira i na Augustinčićev spomenik Mir u New Yorku, čija se skica i gipsani model nalaze u stalnom postavu Galerije. Time na primjeren način pridonosi širenju mirotvornog duha i omogućavamo komparaciju različitih likovnih govora. Autor ovogodišnje izložbe i programa je povjesničar umjetnosti Davorin Vujčić.
Mirjana Drempetić Hanžić (Zabok, 1971.)diplomirala je 1997. na Nastavničkom odsjeku Akademije likovnih umjetnosti u Zagrebu pod mentorstvom prof. Mira Vuce. Na ALU doktorira 2012. temom Ambijentalna skulptura u kontemplativnom okruženju. Od 1995. je članica Hrvatskog društva likovnih umjetnika, od 2013. Međunarodnog udruženja edukacije kroz umjetnost (InSEA), a od 2017. Matice hrvatske. Od 2003. predaje Teoriju oblikovanja, Tehnologiju materijala i Materijale i procese oblikovanja u ŠUDIGO u Zaboku. Izlagala je na pedesetak samostalnih izložaba te sudjelovala na brojnim skupnim izložbama, likovnim kolonijama i simpozijima. Njene skulpture (osobito biste zaslužnih povijesnih protagonista) i umjetničke instalacije postavljene su na dvadesetak lokacija kao javna plastika, od kojih najveći dio u Hrvatskom zagorju. Uz kiparstvo i slikarstvo, bavi se ilustriranjem i grafičkim oblikovanjem knjiga te restauracijom, a za svoj likovno pedagoški i mentorski rad dobila je brojne nagrade.
Izložba Mirjana Drempetić Hanžić – Mirovanje predstavlja nastavak njenog bavljenja site specific ambijentalnim instalacijama, a realizirana je sredstvima Ministarstva kulture i medija RH, sponzorstvima i donacijama. Uz izložbu su tiskanikatalog, pozivnica i plakat.
</t>
  </si>
  <si>
    <t xml:space="preserve">Na Međunarodni dan muzeja, u utorak 18. svibnja 2021. u 11.30 sati, u Studiju Galerije Antuna Augustinčića u Klanjcu, Ulica dr. Ivana Broza 2, muzejska pedagoginja Petra Šoltić predstavila je svoj program Iz kamena skulpturu van!, kojim Galerija Antuna Augustinčića sudjeluje u 26. edukativnoj muzejskoj akciji Iz/Van/Red/No! te odgovara ovogodišnjoj ICOM-ovoj temi obilježavanja Međunarodnog dana muzeja Budućnost muzeja: oporavak i ponovno osmišljavanje.
Nakon predstavljanja programske publikacije – koja je nastala nakon prvog seta održanih radionica kiparske obrade kamena tradicionalnim alatom, a u kojima su sudjelovali učenici Osnovne škole Antuna Mihanovića Klanjec – prikazana je i klesarska radionica na otvorenom, uz poštivanje epidemioloških mjera.
Program Iz kamena skulpturu van! realiziran je uz potporu Ministarstva kulture i medija Republike Hrvatske, te ostaje dijelom stalne ponude pedagoško-edukativnih sadržaja naše Galerije.
</t>
  </si>
  <si>
    <t xml:space="preserve">
1.600,00 kn - Zadruga branitelja prava stvar, ostali 
materijal i dijelovi za tekuće i investicijsko održavanje - 32244
900,00 kn - Artresor naklada, Međunarodni dan muzeja, ostale intelektualne usluge - 32379
5.662,50 kn - Artresor naklada, Međunarodni dan muzeja, grafičke i tiskarkse usluge, usluge kopiranja i uvezivanja i sl. - 32391
1.837,50 kn - Intergrafika TTŽ, grafičke i tiskarske usluge, usluge kopiranja i uvezivanja i sl. - 32391
 </t>
  </si>
  <si>
    <t xml:space="preserve">
20.250,00 kn - Studio grafičkih ideja, grafičke i tiskarske
usluge, usluge kopiranja i uvezivanja i sl. - 32391
9.250,00 kn - Studio grafičkih ideja, grafičke i tiskarske usluge, usluge kopiranja i uvezivanja i sl. - 32391
1.159,37 kn - Intergrafika TTŽ, grafičke i tiskarske usluge, usluge kopiranja i uvezivanja i sl. - 32391
10.840,63 kn - Intergrafika TTŽ, grafičke i tiskarske usluge, usluge kopiranja i uvezivanja i sl. - 32391
</t>
  </si>
  <si>
    <t xml:space="preserve">
Izložba koja je postavljena u vanjskom i unutrašnjem muzejskom prostoru daje povijesni prikaz razvoja jedinstvenog lokaliteta Hušnjakova, od vremena velikoga otkrića fosilnih ostataka neandertalaca i geološko paleontoloških istraživanja s početka 20. stoljeća pa sve do modernog doba. Kroz 26 panela postavljenih na prilaznoj stazi koja vodi prema suvremenom Muzeju krapinskih neandertalaca dan je kronološki prikaz najvažnijih događaja koji su prethodili uređenju Nalazišta i osnivanju Muzeja evolucije te onih koji su uslijedili nakon 11. rujna 1971. kada je Muzej službeno otvoren za javnost. Stare fotografije, dokumenti, knjige i suveniri koji svjedoče o tom vremenu izloženi su u atriju Muzeja, a među predmetima se ističe originalni fosilni kostur špiljskog medvjeda, jedan od najznačajnijih eksponata starog stalnog postava Muzeja evolucije. Uz izložbu tiskan je katalog, pozivnica i plakat. 
</t>
  </si>
  <si>
    <t xml:space="preserve">Radionice za odrasle i klince ili ROK na Hušnjakovu održavao se u Muzeju krapinskih 
neandertalaca od 24. do 28. kolovoza. Ovaj novi muzejsko edukativni program je namijenjen
djeci koja dolaze u pratnji mama, tata, baka, djedova, teta ili neke druge odrasle osobe. Uz obilazak Muzeja i Nalazišta, sudionici su učili, istraživali i kreativno se izražavali u interaktivnim radionicama te kroz druženje i zabavu saznali mnogo o evoluciji i krapinskom pračovjeku.
</t>
  </si>
  <si>
    <t xml:space="preserve">Izložba Industrijska baština Hrvatskog zagorja prikazuje povijest industrijalizacije Hrvatskog zagorja, kroz prikaz svake od industrijskih grane te uloge željeznice u navedenom procesu. Industrijske grane su prezentirane uz pomoć izvora i literature, fotografija te u konačnici raznovrsnih predmeta, koji su u proizvodnji nastali ili su za potrebe iste bili korišteni. Istaknuti su industrijski pogoni koji i danas uspješno posluju nastavljajući više od dva stoljeća dugu povijest industrije na prostorima Hrvatskog zagorja. Uz njih posebno su izdvojeni pogoni koji više ne rade, ali su iza sebe ostavili vrlo vrijedne objekte koje je potrebno očuvati.
Na otvorenju izložbe predstavljena je i prateći katalog izložbe, koji na znanstveno utemeljen način prezentira temu i samu izložbu stručnoj i široj javnosti.
Program održavanja muzejske izložbe Industrijska baština Hrvatskog zagorja realizirana je uz potporu Ministarstva kulture i medija Republike Hrvatske te je sponzorirana od ogranka Hrvatske gospodarske komore Krapinsko-zagorske županije. Ostaje otvorena za posjetitelje do 26. rujna 2021. godine.
Uz program izložbe tiskan su katalog, plakat i pozivnica.
</t>
  </si>
  <si>
    <t xml:space="preserve">U Muzeju seljačkih buna je u petak, 17. prosinca, otvorena izložba Gubec: razbojnik ili velikan koja kroz četiri cjeline pokazuje kako su Gupca zamišljali kroz vrijeme, slikali i opisivali. 
U prvoj cjelini je putem citata pokazano kako se odnos prema Gupcu mijenjao kroz vrijeme. Opisivan od strane suvremenika kao razbojnik, Gubec se u 19. stoljeću pretvorio u nacionalnog junaka. Tisak i izjave, predstavljeni na izložbi, svjedoče da Gubec danas polako gubi aureole velikana i za neke postaje tek obični razbojnik. Djelima i navodima povjesničara predstavljeni su rezultati historiografskih istraživanja o Gupcu s posebnim naglaskom na pitanje koje je pravo Gupčevo ime, Ambroz ili Matija. 
U nastavku se Gubec prikazuje kao popularni junak. O Seljačkoj buni snimljena su dva igrana filma, napisane su opera i rock opera. Pokazano je kako je Gubec poslužio kao inspiracija različitim umjetnicima te kako ga je zapamtio narod. 
Na kraju se pitamo je li Gubec živ ili mrtav. Predaja i povijest donose različite podatke o Gupčevoj smrti. Izložbom se želi ukazati i na ideju socijalne pravde koja je uzvisila Gupca kao narodnog junaka te se poziva posjetitelje da se, razmišljajući o Gupcu, zamisle nad današnjim vremenom.
Izložba je nastala kao svojevrstan odgovor na izložbu Franjo Tahy i Tahyjev grad, koja je organizirana u Muzeju prije tri godine.
Na otvorenju su izložbu predstavile autorice, Vlatka Filipčić Maligec i Lidija Kelemen.
Izložba ostaje otvorena do 30. svibnja 2022. godine, a može se razgledati u radnom vremenu Muzeja od utorka do nedjelje od 9 do 17 sati.
</t>
  </si>
  <si>
    <t xml:space="preserve">42156,09
</t>
  </si>
  <si>
    <t xml:space="preserve">
Muzejsko-edukativne radionice u Muzeju seljačkih buna održane su tijekom godine u sklopu različitih programa. U ožujku su održane radionice tradicijskih zanata, izrade licitara i lončarstva na kojima je sudjelovalo 48 posjetitelja. U lipnju se Muzej uključio u program 26. Edukativne.muzejske akcije na temu Vani je izvanredno. U Muzeju je održana radionica pod nazivom Kako smo se nekoć igrali vani na kojoj su djeca upoznala tradicijske igračke, a zatim zaigrali tradicijske igre Hrvatskog zagorja. Na radionicama je sudjelovalo 71 dijete. Tijekom svibnja i lipnja u Muzeju su održane radionice u sklopu programa Škola u muzeju na kojima je sudjelovalo 77 djece. U sklopu programa Muzej prije škole održane su besplatne radionice za djecu u razdoblju od 31. 8.  do 4. 9. Za edukativne radionice izrađeni su listići za izradu makete dvorca Oršića. 
U tijeku je priprema edukativne brošure.
</t>
  </si>
  <si>
    <t xml:space="preserve">
U subotu 9.listopada 2021. u izložbeno-galerijskom prostoru Muzeja "Staro selo" u Kumrovcu, otvorena je izložba  Zbirka tekstila i tekstilnog rukotvorstva-  Priča o ručnicima. 
Ručnik je neizostavno kulturno bogatstvo i posjedovni predmet svakog domaćinstva. U bogatom fundusu Zbirke tekstila i tekstilnog rukotvorstva nalazi se 130 ručnika izrađenih krajem 19. i početkom 20. stoljeća. To su većinom ručnici istkani od lanena i konopljina platna te pamuka, raznih veličina i dimenzija. Ručnici tkani jednostavnom tehnikom s nikakvim ili jako skromnim ukrasom u obliku utkanih užih ili širih linija, pretežno crvene boje, bez čipke, ručno porubljeni, upotrebljavali su se isključivo u svakodnevnoj higijeni. U svečanijim prilikama, kao što je svadba, ručnici su se stavljali na zid iza mladenaca, a također su bili sastavni dio miraza koji je mladenka nosila u mladoženjinu kuću. Ljepši ručnici, bogatije ukrašeni, stavljali su se s gornje strane ogledala u vrijeme Božića i Uskrsa te dolaska župnika u kuću. U upotrebi su bili ručnici ukrašeni različitim motivima, kao što su biljni i geometrijski, a na rubovima ručnika našivena je heklana ili kupovna čipka većih ili manjih dimenzija. Umijeće vezenja prenosilo se s koljena na koljeno i tako živi dalje bezvremenski i trajno. Žene koje su kao djevojčice dobile to znanje danas iskustvo putem kreativnih radionica prenose na generacije različite životne dobi, čime pridonose razvoju maštovitosti i kreativnosti te oblikovanju vlastitog likovnog izraza pojedinca.
Izložba će se moći razgledati do 15. prosinca 2021. godine.
</t>
  </si>
  <si>
    <t xml:space="preserve">
Izložba „Pučka sakralna umjetnost" otvorena je 07. srpnja 2021. na prostoru Muzeja "Staro selo" Kumrovcu.    
Izložba prikazuje predmete iz fundusa Zbirke Pučke sakralne umjetnosti Muzeja „Staro selo“ Kumrovec registrirane kao kulturno dobro Republike Hrvatske. Izložene su sakralne slike, oleografije, male nabožne sličice koje su se često ulagale u manje molitvenike, nekoliko primjera kućnih raspela te predmeti koji pripadaju segmentu sakralne plastike - kip Majke Božje s djetetom na postolju te manja škropionica s anđelom u kojoj se čuvala blagoslovljena voda. U vitrinama su prikazani i  osnovni religijski rekviziti vjernika: molitvenici, krunice i votivi, voštane zagovorne figure.
Na izložbi je prikazan i izgled nekadašnje kapele Sv.Roka, srušene 1962.godine te predmete koji su usko vezani uz tu kapelicu: barjak Djevojačkog društva Srca Isusova, osnovanog 1932,g. i sačuvani voštani votivi koji su se ostavljali pri oltaru uz osobne zagovore.
Izložbom su prikazani i predmeti prikupljeni tijekom terenskih istraživanja i posuđenih za potrebe izložbe  i time je stavljen naglasak na očuvanost kulturnog nasljeđa- svetih slika, starih kučnih raspela, krunica,.. unutar pojedinih obitelji na području Hrvatskog zagorja.
</t>
  </si>
  <si>
    <t xml:space="preserve"> S ciljem očuvanja muzejskih fondova nabavljena je  oprema koja podrazumijeva zaštitu i pohranu muzejske građe. Programom preventivne zaštite nabavljena su sredstva za premazivanje drvene i metalne građe kako bi se nesmetano  nastavio kontinuirani rad na preventivnoj zaštiti predmeta iz Zbirke oruđa i alata  i Zbirke namještaja koji su, zbog specifičnog načina prezentacije publici, najviše izloženi  nepovoljnim mikroklimatskim  utjecajima na koje nije moguće djelovati. Nabavljene su beskiselinske omotnice i kutije za čuvanje predmeta iz Povijesne zbirke i fototeke . Nabavljene su zaštitne rukavice i alat za osobe koje će realizirati predviđene aktivnosti preventivne zaštite. Nabavljen je metalni arhivski ormar i sredstva za zaštitu oružja za potrebe zaštite i pohrane oružja iz Povijesne zbirke.
Realiziranim programom omogućila se zaštita  etnološkog materijala koji je izložen, tijekom cijele godine, atmosferilijama te zbrinjavanje i pohrana  predmeta  iz Povijesne zbirke i fototeke.
</t>
  </si>
  <si>
    <t xml:space="preserve">
1.432,00 kn  - Margo nova preventivna, ostali materijal i dijelovi za tekuće i investicijsko održavanje - 32244
3.068,00 kn - Fagus, ostali materijal i dijelovi za tekuće i investicijsko održavanje - 32244
323,80 kn - Bauhaus Zagreb, sitni inventar - 32251
3.822,88 kn - Bravarija Piljek, arhivski ormar, ostala uredska oprema - 42219
2.420,24 kn - Crescat, fotoalbum kutija, sitni inventar - 32251
1.755,96 kn - Bauhaus Zagreb, sitni inventar preventivna, sitni inventar - 32251 
</t>
  </si>
  <si>
    <t xml:space="preserve">Program Muzejko-edukativne radionice-EMA  u Muzeju "Staro selo" Kumrovec ostvaren je  interaktivnim sdržajem pod nazivom Izvan (Redno) učenje u Muzeju "Staro selo" Kumrovec. Programom smo djeci školskog uzrasta približili stalne postave Muzeja uz naglasak na stalni postav "Od konoplje i lana do platna". Nastavno na sadržaj programa realiziran je tisak triplijana " U tkalačkoj radionici ili Od konoplje i lana do platna"-interaktivni vodič kroz stalni postav  za učenike od 4.-8-razreda osnovne škole. Interaktivni sadržaji ostvareni su radionicama kojima su djeca upoznala osnove tkanja te radionicom izrade lutaka koje u odijevanju prikazuju ornamente tradicijskog zagorskog veza. Program muzejsko-edukativnih radionica bit će nastavljen tijekom godine sukladno dinamici interesa posjetitelja i u skladu sa kalendarom događanja Muzeja "Staro selo" Kumrovec.
</t>
  </si>
  <si>
    <t xml:space="preserve">
3.750,00 kn - Eo dizajn, grafičke i tiskarske usluge, 
usluge kopiranja, i uvezivanja i sl. - 32391
1.861,70 kn - NIL papir EMA, uredski materijal - 32211
388,30 kn - blagajna B2, Offertissima, Zaprešić, potrošni materijal - 32211
</t>
  </si>
  <si>
    <t xml:space="preserve">Investicijska potpora DVT, dobava i montaža rasvjetnih tijela, realizirana je u potpunosti.
</t>
  </si>
  <si>
    <t xml:space="preserve">Nabavljen je projektor i leća za projektor za potrebe Muzeja krapinskih neandertalaca, zbog učestalih kvarova zastarjelog projektora. Radi se o glavnom projektopru koji je dio stalnog postava Muzeja. 
</t>
  </si>
  <si>
    <t xml:space="preserve">Investicijska potpora MSB, uređenje atrija dvorca Oršić realizirana je prema ugovoru sa investiorom za 2021. godinu u potpunosti.
</t>
  </si>
  <si>
    <t xml:space="preserve">U prvoj fazi izrađena je dokumentacije koja se odnosila na testiranje mehaničkih svojstava materijala dvorca Oršić, te elaborat ocjene postojećeg stanja konstrukcije dvorca Oršić u Gornjoj Stubici (sanacija uslijed potresa). Druga faza se odnosila na izradu projektne dokumentacije obnove/pojačanja konstrukcije dvorca Oršić (sanacija uslijed potresa).
</t>
  </si>
  <si>
    <t xml:space="preserve">18060,85
</t>
  </si>
  <si>
    <t xml:space="preserve">
10741,30
</t>
  </si>
  <si>
    <t xml:space="preserve">12138,68
</t>
  </si>
  <si>
    <t xml:space="preserve">
10187,74
</t>
  </si>
  <si>
    <t xml:space="preserve">
26942,5
</t>
  </si>
  <si>
    <t>OSTALI IZVORI FINANCIRANJA  specificirati izvor (izvor 43)</t>
  </si>
  <si>
    <t xml:space="preserve">39924,38
</t>
  </si>
  <si>
    <t xml:space="preserve">486,10 kn - HP, poštarina (pisma, tiskanice i sl.) - 32313
4.800,00 kn - stolarija vl. Zdravko Gudan, ostale usluge tekućeg i investicijskog održavanja - 32329
3.790,16 kn - Goran Gluhak/Sandra Halužan, autorski honorari, autorski honorari - 32371
1.017,50 kn - Intergrafika TTŽ d.o.o., grafičke i tiskarske usluge, usluge kopiranja i uvezivanja i sl. - 32391
3.825,00 kn - oblikovanje, grafička priprema i tisak panoa, grafičke i tiskarske usluge, usluge kopiranja i uvezivanja i sl. - 32391
11.500,00 kn - oblikovanje, grafičko uređenje i priprema za tisak, grafičke i tiskarske usluge, usluge kopiranja i uvezivanja i sl. - 32391
475,00kn - Studio grafičkih ideja d.o.o., grafičke i tiskarske usluge, usluge kopiranja i uvezivanja i sl. -32391
2.850,00 kn - Intergrafika TTŽ d.o.o., grafičke i tiskarske usluge, usluge kopiranja i uvezivanja i sl. - 32391
5.000,00 kn - Studio grafičkih ideja d.o.o., grafičke i tiskarske usluge, usluge kopiranja i uvezivanja i sl. - 32391
</t>
  </si>
  <si>
    <t>Etnografska zbirka Dvora Veliki Tabor, izložba</t>
  </si>
  <si>
    <t>26. Edukativan muzejska akcija, Dvor Veliki Tabor</t>
  </si>
  <si>
    <t xml:space="preserve">Vedran Ružić - izložba u okviru Noći muzeja, Galerija Antuna Augustinčića </t>
  </si>
  <si>
    <t>x</t>
  </si>
  <si>
    <t>Jurica Sabol</t>
  </si>
  <si>
    <t>099 800 73 10</t>
  </si>
  <si>
    <t>ravnatelj@mhz.hr</t>
  </si>
  <si>
    <t>Mladi kipari - jesenska izložba, Galerija Antuna Augustinčića</t>
  </si>
  <si>
    <t>Mirjana Smolić - izložba povodom Međunarodnog dana mira, Galerija Antuna Augustinčića</t>
  </si>
  <si>
    <t>26. muzejska edukativna akcija i Međunarodni dan muzeja, Galerija Antuna Augustinčića</t>
  </si>
  <si>
    <t xml:space="preserve">Izložba "Pola stoljeća muzejske djelatnosti na Hušnjakovu", Muzej krapinskih neandertalaca </t>
  </si>
  <si>
    <t xml:space="preserve">Edukativni programi, Muzej krapinskih neandertalaca </t>
  </si>
  <si>
    <t>Industrijska baština Hrvatskog zagorja, Muzej seljačkih buna</t>
  </si>
  <si>
    <t>Gubec-seljački kralj, razbojnik ili velikan?,  Muzej seljačkih buna</t>
  </si>
  <si>
    <t>Muzejsko-edukativne radionice (26.EMA, Muzej prije škole, Škola u muzeju, Adventske radionice), Muzej seljačkih buna</t>
  </si>
  <si>
    <t>Zbirka tekstila i tekstilnog rukotvorstva - Priča o ručnicima, Muzej "Staro selo" Kumrovec</t>
  </si>
  <si>
    <t>Pučka sakralna umjetnost,  Muzej "Staro selo" Kumrovec</t>
  </si>
  <si>
    <t>Preventivna zaštita,  Muzej "Staro selo" Kumrovec</t>
  </si>
  <si>
    <t>Muzejsko edukativne radionice,  Muzej "Staro selo" Kumrovec</t>
  </si>
  <si>
    <t xml:space="preserve">
</t>
  </si>
  <si>
    <t xml:space="preserve">Na dva objekta u Muzeju "Staro selo" Kumrovec promijenjeno je slamnato krovište. Riječ je o zaštičenom kulturnom dobru, tradicijske zagorske arhitekture. Objekti su 14s i kuružar.
Adaptacija sanitarnog čvora na građevini 43/44 G unutar kompleksa Muzeja "Staro selo" u Kumrovcu realizirana je u potpunosti prema ugovorima sa investitorima za 2021. godinu. Investicijska ulaganja u objekte Muzeja "Staro selo" Kumrovec planirana su prvobitno za objekt Ćutić, no tijekom godine pokazalo se da je važnije sanirati sanitrane prostorije u objektima 43/44 G. 
</t>
  </si>
  <si>
    <t>Izrada projektne dokumentacije za sanaciju dvorca Oršić nakon potresa, Muzej seljačkih buna</t>
  </si>
  <si>
    <t>Rekonstrukcija i dorada 
vanjske rasvjete u Muzeju krapinskih neandertalaca</t>
  </si>
  <si>
    <t xml:space="preserve">299.915,69 kn - Vodolim,  dodatna ulaganja na građevninskim 
objektima - 45111
</t>
  </si>
  <si>
    <t xml:space="preserve">U prvoj fazi izvedena je demontaža postojećih svjetiljki prilazne staze te nabavljena nova ravjetna tijela. U tijeku su zemljani radovi i montaža novih svjetiljki. Investicija bi trebala završtiti do sredine travnja 2022. godine.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</si>
</sst>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numFmt numFmtId="165" formatCode="00000000"/>
    <numFmt numFmtId="166" formatCode="00000000000"/>
  </numFmts>
  <fonts count="37" x14ac:knownFonts="1">
    <font>
      <sz val="11"/>
      <color indexed="8"/>
      <name val="Calibri"/>
      <family val="2"/>
      <charset val="238"/>
    </font>
    <font>
      <b/>
      <sz val="10"/>
      <color indexed="8"/>
      <name val="Arial"/>
      <family val="2"/>
      <charset val="238"/>
    </font>
    <font>
      <b/>
      <sz val="12"/>
      <color indexed="8"/>
      <name val="Arial"/>
      <family val="2"/>
      <charset val="238"/>
    </font>
    <font>
      <sz val="10"/>
      <color indexed="8"/>
      <name val="Arial"/>
      <family val="2"/>
      <charset val="238"/>
    </font>
    <font>
      <sz val="10"/>
      <name val="Tahoma"/>
      <family val="2"/>
      <charset val="238"/>
    </font>
    <font>
      <b/>
      <sz val="9"/>
      <name val="Arial"/>
      <family val="2"/>
      <charset val="238"/>
    </font>
    <font>
      <sz val="9"/>
      <name val="Arial"/>
      <family val="2"/>
      <charset val="238"/>
    </font>
    <font>
      <sz val="14"/>
      <color indexed="8"/>
      <name val="Arial"/>
      <family val="2"/>
      <charset val="238"/>
    </font>
    <font>
      <sz val="10"/>
      <color indexed="8"/>
      <name val="Calibri"/>
      <family val="2"/>
      <charset val="238"/>
    </font>
    <font>
      <sz val="11"/>
      <color indexed="8"/>
      <name val="Calibri"/>
      <family val="2"/>
      <charset val="238"/>
    </font>
    <font>
      <sz val="9"/>
      <color indexed="8"/>
      <name val="Calibri"/>
      <family val="2"/>
      <charset val="238"/>
    </font>
    <font>
      <sz val="12"/>
      <color indexed="8"/>
      <name val="Arial"/>
      <family val="2"/>
      <charset val="238"/>
    </font>
    <font>
      <b/>
      <sz val="12"/>
      <color indexed="8"/>
      <name val="Calibri"/>
      <family val="2"/>
      <charset val="238"/>
    </font>
    <font>
      <sz val="12"/>
      <color indexed="8"/>
      <name val="Calibri"/>
      <family val="2"/>
      <charset val="238"/>
    </font>
    <font>
      <sz val="11"/>
      <color indexed="8"/>
      <name val="Arial"/>
      <family val="2"/>
      <charset val="238"/>
    </font>
    <font>
      <b/>
      <sz val="14"/>
      <color indexed="8"/>
      <name val="Calibri"/>
      <family val="2"/>
      <charset val="238"/>
    </font>
    <font>
      <u/>
      <sz val="11"/>
      <color theme="10"/>
      <name val="Calibri"/>
      <family val="2"/>
      <charset val="238"/>
    </font>
    <font>
      <sz val="10"/>
      <name val="Arial"/>
      <family val="2"/>
      <charset val="238"/>
    </font>
    <font>
      <b/>
      <sz val="8"/>
      <color theme="1"/>
      <name val="Arial Narrow"/>
      <family val="2"/>
      <charset val="238"/>
    </font>
    <font>
      <sz val="8"/>
      <color theme="1"/>
      <name val="Arial Narrow"/>
      <family val="2"/>
      <charset val="238"/>
    </font>
    <font>
      <b/>
      <sz val="11"/>
      <name val="Arial Narrow"/>
      <family val="2"/>
      <charset val="238"/>
    </font>
    <font>
      <b/>
      <sz val="11"/>
      <color theme="1"/>
      <name val="Arial Narrow"/>
      <family val="2"/>
      <charset val="238"/>
    </font>
    <font>
      <b/>
      <sz val="10"/>
      <name val="Arial Narrow"/>
      <family val="2"/>
      <charset val="238"/>
    </font>
    <font>
      <b/>
      <sz val="8"/>
      <name val="Arial Narrow"/>
      <family val="2"/>
      <charset val="238"/>
    </font>
    <font>
      <b/>
      <sz val="18"/>
      <color indexed="8"/>
      <name val="Arial"/>
      <family val="2"/>
      <charset val="238"/>
    </font>
    <font>
      <b/>
      <sz val="10"/>
      <color rgb="FFFF0000"/>
      <name val="Arial Narrow"/>
      <family val="2"/>
      <charset val="238"/>
    </font>
    <font>
      <b/>
      <sz val="9"/>
      <color indexed="8"/>
      <name val="Calibri"/>
      <family val="2"/>
      <charset val="238"/>
    </font>
    <font>
      <b/>
      <sz val="11"/>
      <color rgb="FFFF0000"/>
      <name val="Arial Narrow"/>
      <family val="2"/>
      <charset val="238"/>
    </font>
    <font>
      <b/>
      <sz val="11"/>
      <color rgb="FF0070C0"/>
      <name val="Arial Narrow"/>
      <family val="2"/>
      <charset val="238"/>
    </font>
    <font>
      <b/>
      <sz val="10"/>
      <color rgb="FF0070C0"/>
      <name val="Arial Narrow"/>
      <family val="2"/>
      <charset val="238"/>
    </font>
    <font>
      <b/>
      <sz val="11"/>
      <color theme="9"/>
      <name val="Arial Narrow"/>
      <family val="2"/>
      <charset val="238"/>
    </font>
    <font>
      <b/>
      <sz val="11"/>
      <color indexed="8"/>
      <name val="Calibri"/>
      <family val="2"/>
      <charset val="238"/>
    </font>
    <font>
      <b/>
      <sz val="12"/>
      <name val="Arial"/>
      <family val="2"/>
      <charset val="238"/>
    </font>
    <font>
      <b/>
      <sz val="9"/>
      <name val="Calibri"/>
      <family val="2"/>
      <charset val="238"/>
    </font>
    <font>
      <sz val="11"/>
      <name val="Calibri"/>
      <family val="2"/>
      <charset val="238"/>
    </font>
    <font>
      <b/>
      <sz val="11"/>
      <color indexed="8"/>
      <name val="Arial"/>
      <family val="2"/>
      <charset val="238"/>
    </font>
    <font>
      <b/>
      <sz val="10"/>
      <name val="Arial"/>
      <family val="2"/>
      <charset val="238"/>
    </font>
  </fonts>
  <fills count="11">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36">
    <border>
      <left/>
      <right/>
      <top/>
      <bottom/>
      <diagonal/>
    </border>
    <border>
      <left style="double">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
      <left style="thin">
        <color indexed="8"/>
      </left>
      <right style="double">
        <color indexed="8"/>
      </right>
      <top style="double">
        <color indexed="8"/>
      </top>
      <bottom style="hair">
        <color indexed="8"/>
      </bottom>
      <diagonal/>
    </border>
    <border>
      <left style="double">
        <color indexed="8"/>
      </left>
      <right style="thin">
        <color indexed="8"/>
      </right>
      <top/>
      <bottom style="hair">
        <color indexed="8"/>
      </bottom>
      <diagonal/>
    </border>
    <border>
      <left style="thin">
        <color indexed="8"/>
      </left>
      <right style="double">
        <color indexed="8"/>
      </right>
      <top style="hair">
        <color indexed="8"/>
      </top>
      <bottom style="hair">
        <color indexed="8"/>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0" fontId="16" fillId="0" borderId="0" applyNumberFormat="0" applyFill="0" applyBorder="0" applyAlignment="0" applyProtection="0"/>
    <xf numFmtId="0" fontId="16" fillId="0" borderId="0" applyNumberFormat="0" applyFill="0" applyBorder="0" applyAlignment="0" applyProtection="0">
      <alignment vertical="top"/>
      <protection locked="0"/>
    </xf>
    <xf numFmtId="0" fontId="9" fillId="0" borderId="0"/>
    <xf numFmtId="0" fontId="4" fillId="0" borderId="0"/>
    <xf numFmtId="0" fontId="4" fillId="0" borderId="0"/>
  </cellStyleXfs>
  <cellXfs count="136">
    <xf numFmtId="0" fontId="0" fillId="0" borderId="0" xfId="0"/>
    <xf numFmtId="0" fontId="3" fillId="0" borderId="0" xfId="0" applyFont="1" applyFill="1" applyBorder="1" applyAlignment="1">
      <alignment vertical="center" wrapText="1"/>
    </xf>
    <xf numFmtId="0" fontId="5" fillId="0" borderId="1"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6" fillId="0" borderId="3" xfId="5" applyFont="1" applyFill="1" applyBorder="1" applyAlignment="1">
      <alignment horizontal="left" vertical="center" wrapText="1" indent="1"/>
    </xf>
    <xf numFmtId="0" fontId="5" fillId="0" borderId="4" xfId="4" applyFont="1" applyFill="1" applyBorder="1" applyAlignment="1">
      <alignment horizontal="center" vertical="center" wrapText="1"/>
    </xf>
    <xf numFmtId="0" fontId="1" fillId="0" borderId="0" xfId="0" applyFont="1" applyAlignment="1" applyProtection="1">
      <alignment vertical="center"/>
    </xf>
    <xf numFmtId="0" fontId="0" fillId="0" borderId="0" xfId="0" applyProtection="1"/>
    <xf numFmtId="0" fontId="3" fillId="0" borderId="0" xfId="0" applyFont="1" applyAlignment="1" applyProtection="1">
      <alignment vertical="center"/>
    </xf>
    <xf numFmtId="0" fontId="7" fillId="0" borderId="0" xfId="0" applyFont="1" applyAlignment="1" applyProtection="1">
      <alignment horizontal="center" vertical="center"/>
    </xf>
    <xf numFmtId="0" fontId="1" fillId="0" borderId="0" xfId="0" applyFont="1" applyAlignment="1" applyProtection="1">
      <alignment horizontal="left" vertical="center" indent="1"/>
    </xf>
    <xf numFmtId="0" fontId="5" fillId="0" borderId="5" xfId="4" applyFont="1" applyFill="1" applyBorder="1" applyAlignment="1">
      <alignment horizontal="center" vertical="center" wrapText="1"/>
    </xf>
    <xf numFmtId="164" fontId="6" fillId="0" borderId="6" xfId="3" applyNumberFormat="1" applyFont="1" applyFill="1" applyBorder="1" applyAlignment="1">
      <alignment horizontal="center" vertical="center" wrapText="1"/>
    </xf>
    <xf numFmtId="1" fontId="6" fillId="0" borderId="3" xfId="3" applyNumberFormat="1" applyFont="1" applyFill="1" applyBorder="1" applyAlignment="1">
      <alignment horizontal="right" vertical="center" wrapText="1"/>
    </xf>
    <xf numFmtId="0" fontId="6" fillId="0" borderId="3" xfId="3" applyFont="1" applyFill="1" applyBorder="1" applyAlignment="1">
      <alignment horizontal="left" vertical="center" wrapText="1" indent="1"/>
    </xf>
    <xf numFmtId="165" fontId="6" fillId="0" borderId="3" xfId="3" applyNumberFormat="1" applyFont="1" applyFill="1" applyBorder="1" applyAlignment="1">
      <alignment horizontal="center" vertical="center" wrapText="1"/>
    </xf>
    <xf numFmtId="0" fontId="6" fillId="0" borderId="7" xfId="3" applyNumberFormat="1" applyFont="1" applyFill="1" applyBorder="1" applyAlignment="1">
      <alignment horizontal="center" vertical="center"/>
    </xf>
    <xf numFmtId="165" fontId="6" fillId="0" borderId="3" xfId="3" quotePrefix="1" applyNumberFormat="1" applyFont="1" applyFill="1" applyBorder="1" applyAlignment="1">
      <alignment horizontal="center" vertical="center" wrapText="1"/>
    </xf>
    <xf numFmtId="0" fontId="6" fillId="0" borderId="4" xfId="3" applyFont="1" applyFill="1" applyBorder="1" applyAlignment="1">
      <alignment horizontal="left" vertical="center" wrapText="1" indent="1"/>
    </xf>
    <xf numFmtId="165" fontId="6" fillId="0" borderId="3" xfId="3" applyNumberFormat="1" applyFont="1" applyFill="1" applyBorder="1" applyAlignment="1">
      <alignment horizontal="left" vertical="center" wrapText="1" indent="1"/>
    </xf>
    <xf numFmtId="165" fontId="6" fillId="0" borderId="3" xfId="3" applyNumberFormat="1" applyFont="1" applyFill="1" applyBorder="1" applyAlignment="1">
      <alignment horizontal="center" vertical="center"/>
    </xf>
    <xf numFmtId="1" fontId="6" fillId="0" borderId="3" xfId="3" applyNumberFormat="1" applyFont="1" applyFill="1" applyBorder="1" applyAlignment="1">
      <alignment horizontal="right" vertical="center"/>
    </xf>
    <xf numFmtId="0" fontId="16" fillId="0" borderId="0" xfId="1" applyProtection="1"/>
    <xf numFmtId="0" fontId="8" fillId="0" borderId="0" xfId="0" applyFont="1" applyBorder="1" applyProtection="1"/>
    <xf numFmtId="0" fontId="10" fillId="0" borderId="0" xfId="0" applyFont="1" applyBorder="1" applyAlignment="1" applyProtection="1">
      <alignment horizontal="left" vertical="top" wrapText="1"/>
      <protection locked="0"/>
    </xf>
    <xf numFmtId="4" fontId="10" fillId="0" borderId="0" xfId="0" applyNumberFormat="1" applyFont="1" applyBorder="1" applyAlignment="1" applyProtection="1">
      <alignment horizontal="right" vertical="top" wrapText="1"/>
      <protection locked="0"/>
    </xf>
    <xf numFmtId="0" fontId="10" fillId="0" borderId="0" xfId="0" applyFont="1" applyBorder="1" applyAlignment="1" applyProtection="1">
      <alignment horizontal="center" vertical="center" wrapText="1"/>
      <protection locked="0"/>
    </xf>
    <xf numFmtId="0" fontId="6" fillId="0" borderId="0" xfId="3" applyFont="1" applyFill="1" applyBorder="1" applyAlignment="1">
      <alignment horizontal="left" vertical="center" wrapText="1" indent="1"/>
    </xf>
    <xf numFmtId="0" fontId="13" fillId="0" borderId="0" xfId="0" applyFont="1" applyProtection="1"/>
    <xf numFmtId="0" fontId="11" fillId="0" borderId="0" xfId="0" applyFont="1" applyAlignment="1" applyProtection="1">
      <alignment horizontal="right" vertical="center"/>
    </xf>
    <xf numFmtId="0" fontId="12" fillId="2" borderId="12" xfId="0" applyFont="1" applyFill="1" applyBorder="1" applyAlignment="1" applyProtection="1">
      <alignment horizontal="left"/>
    </xf>
    <xf numFmtId="0" fontId="13" fillId="2" borderId="12" xfId="0" applyFont="1" applyFill="1" applyBorder="1" applyProtection="1"/>
    <xf numFmtId="0" fontId="13" fillId="2" borderId="13" xfId="0" applyFont="1" applyFill="1" applyBorder="1" applyProtection="1"/>
    <xf numFmtId="0" fontId="13" fillId="0" borderId="0" xfId="0" applyFont="1" applyBorder="1" applyProtection="1"/>
    <xf numFmtId="0" fontId="2" fillId="0" borderId="0" xfId="0" applyFont="1" applyAlignment="1" applyProtection="1">
      <alignment vertical="center"/>
    </xf>
    <xf numFmtId="0" fontId="13" fillId="0" borderId="12" xfId="0" applyFont="1" applyBorder="1" applyProtection="1"/>
    <xf numFmtId="0" fontId="13" fillId="0" borderId="13" xfId="0" applyFont="1" applyBorder="1" applyProtection="1">
      <protection locked="0"/>
    </xf>
    <xf numFmtId="0" fontId="13" fillId="0" borderId="13" xfId="0" applyFont="1" applyBorder="1" applyProtection="1"/>
    <xf numFmtId="49" fontId="13" fillId="0" borderId="0" xfId="0" applyNumberFormat="1" applyFont="1" applyAlignment="1" applyProtection="1"/>
    <xf numFmtId="0" fontId="13" fillId="0" borderId="0" xfId="0" applyFont="1" applyAlignment="1" applyProtection="1"/>
    <xf numFmtId="49" fontId="13" fillId="0" borderId="12" xfId="0" applyNumberFormat="1" applyFont="1" applyBorder="1" applyProtection="1">
      <protection locked="0"/>
    </xf>
    <xf numFmtId="0" fontId="14" fillId="0" borderId="0" xfId="0" applyFont="1" applyAlignment="1" applyProtection="1">
      <alignment horizontal="right" vertical="center"/>
    </xf>
    <xf numFmtId="0" fontId="17" fillId="0" borderId="0" xfId="0" applyFont="1"/>
    <xf numFmtId="3" fontId="18" fillId="4" borderId="20" xfId="0" applyNumberFormat="1" applyFont="1" applyFill="1" applyBorder="1" applyAlignment="1">
      <alignment horizontal="center" vertical="center" wrapText="1"/>
    </xf>
    <xf numFmtId="3" fontId="19" fillId="4" borderId="20" xfId="0" applyNumberFormat="1" applyFont="1" applyFill="1" applyBorder="1" applyAlignment="1">
      <alignment horizontal="center" vertical="center" wrapText="1"/>
    </xf>
    <xf numFmtId="0" fontId="20" fillId="0" borderId="20" xfId="0" applyNumberFormat="1" applyFont="1" applyFill="1" applyBorder="1" applyAlignment="1">
      <alignment horizontal="center" vertical="center" wrapText="1"/>
    </xf>
    <xf numFmtId="4" fontId="21" fillId="5" borderId="20" xfId="0" applyNumberFormat="1" applyFont="1" applyFill="1" applyBorder="1" applyAlignment="1">
      <alignment horizontal="right" vertical="center" wrapText="1"/>
    </xf>
    <xf numFmtId="4" fontId="21" fillId="0" borderId="20" xfId="0" applyNumberFormat="1" applyFont="1" applyFill="1" applyBorder="1" applyAlignment="1">
      <alignment horizontal="right" vertical="center" wrapText="1"/>
    </xf>
    <xf numFmtId="4" fontId="0" fillId="0" borderId="0" xfId="0" applyNumberFormat="1"/>
    <xf numFmtId="0" fontId="17" fillId="0" borderId="0" xfId="0" applyNumberFormat="1" applyFont="1"/>
    <xf numFmtId="0" fontId="22" fillId="0" borderId="20" xfId="0" applyNumberFormat="1" applyFont="1" applyFill="1" applyBorder="1" applyAlignment="1">
      <alignment horizontal="left" vertical="center" wrapText="1"/>
    </xf>
    <xf numFmtId="4" fontId="21" fillId="5" borderId="15" xfId="0" applyNumberFormat="1" applyFont="1" applyFill="1" applyBorder="1" applyAlignment="1">
      <alignment horizontal="right" vertical="center" wrapText="1"/>
    </xf>
    <xf numFmtId="0" fontId="22" fillId="0" borderId="19" xfId="0" applyNumberFormat="1" applyFont="1" applyFill="1" applyBorder="1" applyAlignment="1">
      <alignment horizontal="left" vertical="center" wrapText="1"/>
    </xf>
    <xf numFmtId="0" fontId="20" fillId="5" borderId="21" xfId="0" applyNumberFormat="1" applyFont="1" applyFill="1" applyBorder="1" applyAlignment="1">
      <alignment horizontal="left" vertical="center" wrapText="1"/>
    </xf>
    <xf numFmtId="0" fontId="10" fillId="0" borderId="0" xfId="0" applyFont="1"/>
    <xf numFmtId="0" fontId="23" fillId="4" borderId="22" xfId="0" applyNumberFormat="1" applyFont="1" applyFill="1" applyBorder="1" applyAlignment="1">
      <alignment horizontal="right" vertical="center" wrapText="1"/>
    </xf>
    <xf numFmtId="0" fontId="25" fillId="5" borderId="21" xfId="0" applyNumberFormat="1" applyFont="1" applyFill="1" applyBorder="1" applyAlignment="1">
      <alignment horizontal="center" vertical="center" wrapText="1"/>
    </xf>
    <xf numFmtId="4" fontId="27" fillId="4" borderId="20" xfId="0" applyNumberFormat="1" applyFont="1" applyFill="1" applyBorder="1" applyAlignment="1">
      <alignment horizontal="right" vertical="center" wrapText="1"/>
    </xf>
    <xf numFmtId="4" fontId="28" fillId="4" borderId="20" xfId="0" applyNumberFormat="1" applyFont="1" applyFill="1" applyBorder="1" applyAlignment="1">
      <alignment horizontal="right" vertical="center" wrapText="1"/>
    </xf>
    <xf numFmtId="0" fontId="29" fillId="5" borderId="21" xfId="0" applyNumberFormat="1" applyFont="1" applyFill="1" applyBorder="1" applyAlignment="1">
      <alignment horizontal="center" vertical="center" wrapText="1"/>
    </xf>
    <xf numFmtId="0" fontId="26" fillId="0" borderId="0" xfId="0" applyFont="1" applyAlignment="1" applyProtection="1">
      <alignment horizontal="right"/>
    </xf>
    <xf numFmtId="4" fontId="30" fillId="0" borderId="20" xfId="0" applyNumberFormat="1" applyFont="1" applyFill="1" applyBorder="1" applyAlignment="1">
      <alignment horizontal="right" vertical="center" wrapText="1"/>
    </xf>
    <xf numFmtId="0" fontId="31" fillId="0" borderId="21" xfId="0" applyFont="1" applyFill="1" applyBorder="1" applyAlignment="1" applyProtection="1">
      <alignment horizontal="center" vertical="center"/>
    </xf>
    <xf numFmtId="0" fontId="34" fillId="0" borderId="0" xfId="0" applyFont="1" applyProtection="1"/>
    <xf numFmtId="0" fontId="32" fillId="0" borderId="0" xfId="0" applyFont="1" applyBorder="1" applyAlignment="1" applyProtection="1">
      <alignment vertical="center"/>
    </xf>
    <xf numFmtId="0" fontId="36" fillId="9" borderId="11" xfId="0" applyFont="1" applyFill="1" applyBorder="1" applyAlignment="1" applyProtection="1">
      <alignment horizontal="center" vertical="center" wrapText="1"/>
    </xf>
    <xf numFmtId="0" fontId="1" fillId="9" borderId="10" xfId="0" applyFont="1" applyFill="1" applyBorder="1" applyAlignment="1" applyProtection="1">
      <alignment horizontal="center" vertical="center" wrapText="1"/>
    </xf>
    <xf numFmtId="4" fontId="26" fillId="0" borderId="24" xfId="0" applyNumberFormat="1" applyFont="1" applyFill="1" applyBorder="1" applyProtection="1"/>
    <xf numFmtId="4" fontId="26" fillId="2" borderId="24" xfId="0" applyNumberFormat="1" applyFont="1" applyFill="1" applyBorder="1" applyProtection="1"/>
    <xf numFmtId="0" fontId="1" fillId="7" borderId="10" xfId="0" applyFont="1" applyFill="1" applyBorder="1" applyAlignment="1" applyProtection="1">
      <alignment horizontal="center" vertical="center" wrapText="1"/>
    </xf>
    <xf numFmtId="0" fontId="1" fillId="7" borderId="8" xfId="0" applyFont="1" applyFill="1" applyBorder="1" applyAlignment="1" applyProtection="1">
      <alignment horizontal="center" vertical="center" wrapText="1"/>
    </xf>
    <xf numFmtId="0" fontId="1" fillId="7" borderId="9" xfId="0" applyFont="1" applyFill="1" applyBorder="1" applyAlignment="1" applyProtection="1">
      <alignment horizontal="center" vertical="center" wrapText="1"/>
    </xf>
    <xf numFmtId="0" fontId="10" fillId="0" borderId="27"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0" borderId="30" xfId="0" applyFont="1" applyBorder="1" applyAlignment="1" applyProtection="1">
      <alignment horizontal="left" vertical="top" wrapText="1"/>
      <protection locked="0"/>
    </xf>
    <xf numFmtId="0" fontId="8" fillId="0" borderId="28" xfId="0" applyFont="1" applyBorder="1" applyProtection="1"/>
    <xf numFmtId="0" fontId="8" fillId="0" borderId="28" xfId="0" applyFont="1" applyBorder="1" applyAlignment="1" applyProtection="1">
      <alignment vertical="top" wrapText="1"/>
    </xf>
    <xf numFmtId="4" fontId="10" fillId="0" borderId="30" xfId="0" applyNumberFormat="1" applyFont="1" applyBorder="1" applyAlignment="1" applyProtection="1">
      <alignment horizontal="right" vertical="top" wrapText="1"/>
      <protection locked="0"/>
    </xf>
    <xf numFmtId="0" fontId="8" fillId="0" borderId="30" xfId="0" applyFont="1" applyBorder="1" applyProtection="1"/>
    <xf numFmtId="0" fontId="8" fillId="0" borderId="31" xfId="0" applyFont="1" applyBorder="1" applyProtection="1"/>
    <xf numFmtId="4" fontId="10" fillId="0" borderId="32" xfId="0" applyNumberFormat="1" applyFont="1" applyBorder="1" applyAlignment="1" applyProtection="1">
      <alignment horizontal="right" vertical="top"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left" vertical="top" wrapText="1"/>
      <protection locked="0"/>
    </xf>
    <xf numFmtId="4" fontId="10" fillId="0" borderId="0" xfId="0" applyNumberFormat="1" applyFont="1" applyAlignment="1" applyProtection="1">
      <alignment horizontal="right" vertical="top" wrapText="1"/>
      <protection locked="0"/>
    </xf>
    <xf numFmtId="2" fontId="8" fillId="0" borderId="0" xfId="0" applyNumberFormat="1" applyFont="1" applyAlignment="1">
      <alignment horizontal="right" vertical="top"/>
    </xf>
    <xf numFmtId="0" fontId="8" fillId="0" borderId="0" xfId="0" applyFont="1" applyAlignment="1">
      <alignment wrapText="1"/>
    </xf>
    <xf numFmtId="0" fontId="8" fillId="0" borderId="0" xfId="0" applyFont="1" applyAlignment="1">
      <alignment vertical="top" wrapText="1"/>
    </xf>
    <xf numFmtId="4" fontId="8" fillId="0" borderId="0" xfId="0" applyNumberFormat="1" applyFont="1" applyAlignment="1">
      <alignment wrapText="1"/>
    </xf>
    <xf numFmtId="4" fontId="26" fillId="0" borderId="0" xfId="0" applyNumberFormat="1" applyFont="1" applyAlignment="1" applyProtection="1">
      <alignment horizontal="right"/>
    </xf>
    <xf numFmtId="0" fontId="8" fillId="0" borderId="33" xfId="0" applyFont="1" applyBorder="1" applyAlignment="1" applyProtection="1">
      <alignment wrapText="1"/>
    </xf>
    <xf numFmtId="0" fontId="8" fillId="0" borderId="28" xfId="0" applyFont="1" applyBorder="1" applyAlignment="1" applyProtection="1">
      <alignment wrapText="1"/>
    </xf>
    <xf numFmtId="0" fontId="36" fillId="9" borderId="21" xfId="0" applyFont="1" applyFill="1" applyBorder="1" applyAlignment="1" applyProtection="1">
      <alignment horizontal="right" vertical="center" wrapText="1"/>
    </xf>
    <xf numFmtId="0" fontId="10" fillId="0" borderId="27" xfId="0" applyFont="1" applyBorder="1" applyAlignment="1" applyProtection="1">
      <alignment horizontal="right" vertical="top" wrapText="1"/>
      <protection locked="0"/>
    </xf>
    <xf numFmtId="0" fontId="10" fillId="0" borderId="29" xfId="0" applyFont="1" applyBorder="1" applyAlignment="1" applyProtection="1">
      <alignment horizontal="right" vertical="top" wrapText="1"/>
      <protection locked="0"/>
    </xf>
    <xf numFmtId="0" fontId="10" fillId="0" borderId="0" xfId="0" applyFont="1" applyBorder="1" applyAlignment="1" applyProtection="1">
      <alignment horizontal="right" vertical="top" wrapText="1"/>
      <protection locked="0"/>
    </xf>
    <xf numFmtId="4" fontId="33" fillId="6" borderId="24" xfId="0" applyNumberFormat="1" applyFont="1" applyFill="1" applyBorder="1" applyAlignment="1" applyProtection="1">
      <alignment horizontal="right"/>
    </xf>
    <xf numFmtId="0" fontId="1" fillId="10" borderId="10" xfId="0" applyFont="1" applyFill="1" applyBorder="1" applyAlignment="1" applyProtection="1">
      <alignment horizontal="right" vertical="center" wrapText="1"/>
    </xf>
    <xf numFmtId="4" fontId="8" fillId="0" borderId="32" xfId="0" applyNumberFormat="1" applyFont="1" applyBorder="1" applyAlignment="1" applyProtection="1">
      <alignment horizontal="right" wrapText="1"/>
    </xf>
    <xf numFmtId="4" fontId="8" fillId="0" borderId="0" xfId="0" applyNumberFormat="1" applyFont="1" applyBorder="1" applyAlignment="1" applyProtection="1">
      <alignment horizontal="right" wrapText="1"/>
    </xf>
    <xf numFmtId="4" fontId="8" fillId="0" borderId="0" xfId="0" applyNumberFormat="1" applyFont="1" applyBorder="1" applyAlignment="1" applyProtection="1">
      <alignment horizontal="right" vertical="top"/>
    </xf>
    <xf numFmtId="0" fontId="8" fillId="0" borderId="0" xfId="0" applyFont="1" applyBorder="1" applyAlignment="1" applyProtection="1">
      <alignment horizontal="right" wrapText="1"/>
    </xf>
    <xf numFmtId="0" fontId="8" fillId="0" borderId="0" xfId="0" applyFont="1" applyBorder="1" applyAlignment="1" applyProtection="1">
      <alignment horizontal="right"/>
    </xf>
    <xf numFmtId="0" fontId="8" fillId="0" borderId="30" xfId="0" applyFont="1" applyBorder="1" applyAlignment="1" applyProtection="1">
      <alignment horizontal="right"/>
    </xf>
    <xf numFmtId="0" fontId="10" fillId="0" borderId="34" xfId="0" applyFont="1" applyBorder="1" applyAlignment="1" applyProtection="1">
      <alignment horizontal="center" vertical="center" wrapText="1"/>
      <protection locked="0"/>
    </xf>
    <xf numFmtId="0" fontId="10" fillId="0" borderId="12" xfId="0" applyFont="1" applyBorder="1" applyAlignment="1" applyProtection="1">
      <alignment horizontal="left" vertical="top" wrapText="1"/>
      <protection locked="0"/>
    </xf>
    <xf numFmtId="4" fontId="10" fillId="0" borderId="12" xfId="0" applyNumberFormat="1" applyFont="1" applyBorder="1" applyAlignment="1" applyProtection="1">
      <alignment horizontal="right" vertical="top" wrapText="1"/>
      <protection locked="0"/>
    </xf>
    <xf numFmtId="4" fontId="8" fillId="0" borderId="12" xfId="0" applyNumberFormat="1" applyFont="1" applyBorder="1" applyAlignment="1" applyProtection="1">
      <alignment horizontal="right" wrapText="1"/>
    </xf>
    <xf numFmtId="0" fontId="8" fillId="0" borderId="12" xfId="0" applyFont="1" applyBorder="1" applyAlignment="1" applyProtection="1">
      <alignment wrapText="1"/>
    </xf>
    <xf numFmtId="0" fontId="8" fillId="0" borderId="35" xfId="0" applyFont="1" applyBorder="1" applyAlignment="1" applyProtection="1">
      <alignment wrapText="1"/>
    </xf>
    <xf numFmtId="0" fontId="8" fillId="0" borderId="12" xfId="0" applyFont="1" applyBorder="1" applyProtection="1"/>
    <xf numFmtId="0" fontId="10" fillId="0" borderId="0" xfId="0" applyFont="1" applyBorder="1" applyAlignment="1" applyProtection="1">
      <alignment horizontal="center" vertical="top" wrapText="1"/>
      <protection locked="0"/>
    </xf>
    <xf numFmtId="0" fontId="16" fillId="0" borderId="13" xfId="1" applyBorder="1" applyProtection="1">
      <protection locked="0"/>
    </xf>
    <xf numFmtId="0" fontId="0" fillId="0" borderId="0" xfId="0" applyFont="1" applyAlignment="1" applyProtection="1">
      <alignment horizontal="center"/>
    </xf>
    <xf numFmtId="49" fontId="13" fillId="0" borderId="12" xfId="0" applyNumberFormat="1" applyFont="1" applyBorder="1" applyAlignment="1" applyProtection="1">
      <alignment horizontal="center"/>
    </xf>
    <xf numFmtId="0" fontId="13" fillId="0" borderId="12" xfId="0" applyNumberFormat="1" applyFont="1" applyBorder="1" applyAlignment="1" applyProtection="1">
      <alignment horizontal="center"/>
    </xf>
    <xf numFmtId="166" fontId="15" fillId="3" borderId="16" xfId="0" applyNumberFormat="1" applyFont="1" applyFill="1" applyBorder="1" applyAlignment="1" applyProtection="1">
      <alignment horizontal="center"/>
      <protection locked="0"/>
    </xf>
    <xf numFmtId="166" fontId="15" fillId="3" borderId="17" xfId="0" applyNumberFormat="1" applyFont="1" applyFill="1" applyBorder="1" applyAlignment="1" applyProtection="1">
      <alignment horizontal="center"/>
      <protection locked="0"/>
    </xf>
    <xf numFmtId="0" fontId="24" fillId="0" borderId="0" xfId="0" applyFont="1" applyAlignment="1" applyProtection="1">
      <alignment horizontal="center" vertical="center"/>
    </xf>
    <xf numFmtId="0" fontId="14" fillId="0" borderId="0" xfId="0" applyFont="1" applyAlignment="1" applyProtection="1">
      <alignment horizontal="right" vertical="center"/>
    </xf>
    <xf numFmtId="0" fontId="14" fillId="0" borderId="0" xfId="0" applyFont="1" applyAlignment="1" applyProtection="1">
      <alignment horizontal="right"/>
    </xf>
    <xf numFmtId="0" fontId="1" fillId="0" borderId="14"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35" fillId="8" borderId="8" xfId="0" applyFont="1" applyFill="1" applyBorder="1" applyAlignment="1" applyProtection="1">
      <alignment horizontal="center" vertical="center"/>
    </xf>
    <xf numFmtId="0" fontId="35" fillId="8" borderId="25" xfId="0" applyFont="1" applyFill="1" applyBorder="1" applyAlignment="1" applyProtection="1">
      <alignment horizontal="center" vertical="center"/>
    </xf>
    <xf numFmtId="0" fontId="35" fillId="8" borderId="26" xfId="0" applyFont="1" applyFill="1" applyBorder="1" applyAlignment="1" applyProtection="1">
      <alignment horizontal="center" vertical="center"/>
    </xf>
    <xf numFmtId="3" fontId="18" fillId="4" borderId="18" xfId="0" applyNumberFormat="1" applyFont="1" applyFill="1" applyBorder="1" applyAlignment="1">
      <alignment horizontal="center" vertical="center" wrapText="1"/>
    </xf>
    <xf numFmtId="3" fontId="18" fillId="4" borderId="19" xfId="0" applyNumberFormat="1" applyFont="1" applyFill="1" applyBorder="1" applyAlignment="1">
      <alignment horizontal="center" vertical="center" wrapText="1"/>
    </xf>
    <xf numFmtId="3" fontId="19" fillId="4" borderId="14" xfId="0" applyNumberFormat="1" applyFont="1" applyFill="1" applyBorder="1" applyAlignment="1">
      <alignment horizontal="center" vertical="center" wrapText="1"/>
    </xf>
    <xf numFmtId="3" fontId="19" fillId="4" borderId="13" xfId="0" applyNumberFormat="1" applyFont="1" applyFill="1" applyBorder="1" applyAlignment="1">
      <alignment horizontal="center" vertical="center" wrapText="1"/>
    </xf>
    <xf numFmtId="3" fontId="19" fillId="4" borderId="15" xfId="0" applyNumberFormat="1" applyFont="1" applyFill="1" applyBorder="1" applyAlignment="1">
      <alignment horizontal="center" vertical="center" wrapText="1"/>
    </xf>
    <xf numFmtId="0" fontId="23" fillId="4" borderId="18" xfId="0" applyNumberFormat="1" applyFont="1" applyFill="1" applyBorder="1" applyAlignment="1">
      <alignment horizontal="center" vertical="center" wrapText="1"/>
    </xf>
    <xf numFmtId="0" fontId="23" fillId="4" borderId="23" xfId="0" applyNumberFormat="1" applyFont="1" applyFill="1" applyBorder="1" applyAlignment="1">
      <alignment horizontal="center" vertical="center" wrapText="1"/>
    </xf>
    <xf numFmtId="0" fontId="23" fillId="4" borderId="19" xfId="0" applyNumberFormat="1" applyFont="1" applyFill="1" applyBorder="1" applyAlignment="1">
      <alignment horizontal="center" vertical="center" wrapText="1"/>
    </xf>
    <xf numFmtId="3" fontId="18" fillId="4" borderId="14" xfId="0" applyNumberFormat="1" applyFont="1" applyFill="1" applyBorder="1" applyAlignment="1">
      <alignment horizontal="center" vertical="center" wrapText="1"/>
    </xf>
    <xf numFmtId="3" fontId="18" fillId="4" borderId="13" xfId="0" applyNumberFormat="1" applyFont="1" applyFill="1" applyBorder="1" applyAlignment="1">
      <alignment horizontal="center" vertical="center" wrapText="1"/>
    </xf>
    <xf numFmtId="3" fontId="18" fillId="4" borderId="15" xfId="0" applyNumberFormat="1" applyFont="1" applyFill="1" applyBorder="1" applyAlignment="1">
      <alignment horizontal="center" vertical="center" wrapText="1"/>
    </xf>
  </cellXfs>
  <cellStyles count="6">
    <cellStyle name="Hiperveza" xfId="1" builtinId="8"/>
    <cellStyle name="Hiperveza 2" xfId="2" xr:uid="{00000000-0005-0000-0000-000000000000}"/>
    <cellStyle name="Normalno" xfId="0" builtinId="0"/>
    <cellStyle name="Normalno 2" xfId="3" xr:uid="{00000000-0005-0000-0000-000003000000}"/>
    <cellStyle name="Obično_01_ZAGREBAČKA ŽUPANIJA" xfId="4" xr:uid="{00000000-0005-0000-0000-000004000000}"/>
    <cellStyle name="Obično_21_GRAD ZAGREB"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38100</xdr:rowOff>
    </xdr:from>
    <xdr:to>
      <xdr:col>5</xdr:col>
      <xdr:colOff>104775</xdr:colOff>
      <xdr:row>6</xdr:row>
      <xdr:rowOff>95250</xdr:rowOff>
    </xdr:to>
    <xdr:pic>
      <xdr:nvPicPr>
        <xdr:cNvPr id="2215" name="Slika 1">
          <a:extLst>
            <a:ext uri="{FF2B5EF4-FFF2-40B4-BE49-F238E27FC236}">
              <a16:creationId xmlns:a16="http://schemas.microsoft.com/office/drawing/2014/main" id="{00000000-0008-0000-0000-0000A7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0775" y="3810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vnatelj@mhz.hr"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98"/>
  <sheetViews>
    <sheetView view="pageLayout" topLeftCell="A7" zoomScaleNormal="100" workbookViewId="0">
      <selection activeCell="F41" sqref="F41:I41"/>
    </sheetView>
  </sheetViews>
  <sheetFormatPr defaultRowHeight="15" x14ac:dyDescent="0.25"/>
  <cols>
    <col min="1" max="8" width="9.42578125" style="7" customWidth="1"/>
    <col min="9" max="16384" width="9.140625" style="7"/>
  </cols>
  <sheetData>
    <row r="1" spans="1:9" ht="15" customHeight="1" x14ac:dyDescent="0.25">
      <c r="A1" s="6"/>
    </row>
    <row r="2" spans="1:9" x14ac:dyDescent="0.25">
      <c r="A2" s="6"/>
    </row>
    <row r="3" spans="1:9" x14ac:dyDescent="0.25">
      <c r="A3" s="6"/>
    </row>
    <row r="4" spans="1:9" x14ac:dyDescent="0.25">
      <c r="A4" s="6"/>
    </row>
    <row r="5" spans="1:9" x14ac:dyDescent="0.25">
      <c r="A5" s="8"/>
    </row>
    <row r="6" spans="1:9" x14ac:dyDescent="0.25">
      <c r="A6" s="22"/>
    </row>
    <row r="9" spans="1:9" ht="28.5" customHeight="1" x14ac:dyDescent="0.25">
      <c r="A9" s="117" t="s">
        <v>141</v>
      </c>
      <c r="B9" s="117"/>
      <c r="C9" s="117"/>
      <c r="D9" s="117"/>
      <c r="E9" s="117"/>
      <c r="F9" s="117"/>
      <c r="G9" s="117"/>
      <c r="H9" s="117"/>
      <c r="I9" s="117"/>
    </row>
    <row r="10" spans="1:9" ht="29.25" customHeight="1" x14ac:dyDescent="0.25">
      <c r="A10" s="117" t="s">
        <v>142</v>
      </c>
      <c r="B10" s="117"/>
      <c r="C10" s="117"/>
      <c r="D10" s="117"/>
      <c r="E10" s="117"/>
      <c r="F10" s="117"/>
      <c r="G10" s="117"/>
      <c r="H10" s="117"/>
      <c r="I10" s="117"/>
    </row>
    <row r="11" spans="1:9" ht="27.75" customHeight="1" x14ac:dyDescent="0.25">
      <c r="A11" s="117" t="s">
        <v>515</v>
      </c>
      <c r="B11" s="117"/>
      <c r="C11" s="117"/>
      <c r="D11" s="117"/>
      <c r="E11" s="117"/>
      <c r="F11" s="117"/>
      <c r="G11" s="117"/>
      <c r="H11" s="117"/>
      <c r="I11" s="117"/>
    </row>
    <row r="12" spans="1:9" ht="18.75" thickBot="1" x14ac:dyDescent="0.3">
      <c r="E12" s="9"/>
    </row>
    <row r="13" spans="1:9" ht="15.75" thickBot="1" x14ac:dyDescent="0.3">
      <c r="A13" s="120" t="s">
        <v>504</v>
      </c>
      <c r="B13" s="121"/>
      <c r="C13" s="121"/>
      <c r="D13" s="121"/>
      <c r="E13" s="62"/>
    </row>
    <row r="14" spans="1:9" ht="15.75" thickBot="1" x14ac:dyDescent="0.3">
      <c r="A14" s="120" t="s">
        <v>505</v>
      </c>
      <c r="B14" s="121"/>
      <c r="C14" s="121"/>
      <c r="D14" s="121"/>
      <c r="E14" s="62"/>
    </row>
    <row r="15" spans="1:9" ht="15.75" thickBot="1" x14ac:dyDescent="0.3">
      <c r="A15" s="120" t="s">
        <v>506</v>
      </c>
      <c r="B15" s="121"/>
      <c r="C15" s="121"/>
      <c r="D15" s="121"/>
      <c r="E15" s="62" t="s">
        <v>590</v>
      </c>
    </row>
    <row r="16" spans="1:9" ht="15.75" thickBot="1" x14ac:dyDescent="0.3"/>
    <row r="17" spans="1:9" ht="20.25" thickTop="1" thickBot="1" x14ac:dyDescent="0.35">
      <c r="A17" s="119" t="s">
        <v>183</v>
      </c>
      <c r="B17" s="119"/>
      <c r="C17" s="119"/>
      <c r="D17" s="115">
        <v>11298572202</v>
      </c>
      <c r="E17" s="116"/>
      <c r="F17" s="28"/>
      <c r="G17" s="28"/>
      <c r="H17" s="28"/>
      <c r="I17" s="28"/>
    </row>
    <row r="18" spans="1:9" ht="16.5" thickTop="1" x14ac:dyDescent="0.25">
      <c r="A18" s="119"/>
      <c r="B18" s="119"/>
      <c r="C18" s="119"/>
      <c r="D18" s="28"/>
      <c r="E18" s="28"/>
      <c r="F18" s="28"/>
      <c r="G18" s="28"/>
      <c r="H18" s="28"/>
      <c r="I18" s="28"/>
    </row>
    <row r="19" spans="1:9" ht="15.75" x14ac:dyDescent="0.25">
      <c r="A19" s="118" t="s">
        <v>181</v>
      </c>
      <c r="B19" s="118"/>
      <c r="C19" s="118"/>
      <c r="D19" s="30" t="str">
        <f>+VLOOKUP($D$17,'Registar proračunskih korisnika'!B:D,3,0)</f>
        <v>MUZEJ HRVATSKOG ZAGORJA</v>
      </c>
      <c r="E19" s="31"/>
      <c r="F19" s="31"/>
      <c r="G19" s="31"/>
      <c r="H19" s="31"/>
      <c r="I19" s="28"/>
    </row>
    <row r="20" spans="1:9" ht="15.75" x14ac:dyDescent="0.25">
      <c r="A20" s="118" t="s">
        <v>32</v>
      </c>
      <c r="B20" s="118"/>
      <c r="C20" s="118"/>
      <c r="D20" s="30" t="str">
        <f>+VLOOKUP($D$17,'Registar proračunskih korisnika'!B:E,4,0)</f>
        <v>SAMCI 64</v>
      </c>
      <c r="E20" s="31"/>
      <c r="F20" s="31"/>
      <c r="G20" s="31"/>
      <c r="H20" s="31"/>
      <c r="I20" s="28"/>
    </row>
    <row r="21" spans="1:9" ht="15.75" x14ac:dyDescent="0.25">
      <c r="A21" s="118" t="s">
        <v>33</v>
      </c>
      <c r="B21" s="118"/>
      <c r="C21" s="118"/>
      <c r="D21" s="30" t="str">
        <f>+VLOOKUP($D$17,'Registar proračunskih korisnika'!B:F,5,0)</f>
        <v>49245 GORNJA STUBICA</v>
      </c>
      <c r="E21" s="31"/>
      <c r="F21" s="31"/>
      <c r="G21" s="31"/>
      <c r="H21" s="31"/>
      <c r="I21" s="28"/>
    </row>
    <row r="22" spans="1:9" ht="15.75" x14ac:dyDescent="0.25">
      <c r="A22" s="118" t="s">
        <v>34</v>
      </c>
      <c r="B22" s="118"/>
      <c r="C22" s="118"/>
      <c r="D22" s="30">
        <f>+VLOOKUP($D$17,'Registar proračunskih korisnika'!B:G,6,0)</f>
        <v>207349</v>
      </c>
      <c r="E22" s="31"/>
      <c r="F22" s="31"/>
      <c r="G22" s="31"/>
      <c r="H22" s="31"/>
      <c r="I22" s="28"/>
    </row>
    <row r="23" spans="1:9" ht="15.75" x14ac:dyDescent="0.25">
      <c r="A23" s="41"/>
      <c r="B23" s="41"/>
      <c r="C23" s="41" t="s">
        <v>143</v>
      </c>
      <c r="D23" s="30"/>
      <c r="E23" s="32"/>
      <c r="F23" s="32"/>
      <c r="G23" s="32"/>
      <c r="H23" s="32"/>
      <c r="I23" s="28"/>
    </row>
    <row r="24" spans="1:9" ht="15.75" x14ac:dyDescent="0.25">
      <c r="A24" s="41"/>
      <c r="B24" s="41"/>
      <c r="C24" s="41" t="s">
        <v>182</v>
      </c>
      <c r="D24" s="30"/>
      <c r="E24" s="30"/>
      <c r="F24" s="30"/>
      <c r="G24" s="30"/>
      <c r="H24" s="30"/>
      <c r="I24" s="28"/>
    </row>
    <row r="25" spans="1:9" ht="15.75" x14ac:dyDescent="0.25">
      <c r="A25" s="29"/>
      <c r="B25" s="29"/>
      <c r="C25" s="29"/>
      <c r="D25" s="33"/>
      <c r="E25" s="28"/>
      <c r="F25" s="28"/>
      <c r="G25" s="28"/>
      <c r="H25" s="28"/>
      <c r="I25" s="28"/>
    </row>
    <row r="26" spans="1:9" ht="15.75" x14ac:dyDescent="0.25">
      <c r="A26" s="29"/>
      <c r="B26" s="29"/>
      <c r="C26" s="29"/>
      <c r="D26" s="33"/>
      <c r="E26" s="28"/>
      <c r="F26" s="28"/>
      <c r="G26" s="28"/>
      <c r="H26" s="28"/>
      <c r="I26" s="28"/>
    </row>
    <row r="27" spans="1:9" ht="15.75" x14ac:dyDescent="0.25">
      <c r="A27" s="29"/>
      <c r="B27" s="29"/>
      <c r="C27" s="29"/>
      <c r="D27" s="33"/>
      <c r="E27" s="28"/>
      <c r="F27" s="28"/>
      <c r="G27" s="28"/>
      <c r="H27" s="28"/>
      <c r="I27" s="28"/>
    </row>
    <row r="28" spans="1:9" ht="15.75" x14ac:dyDescent="0.25">
      <c r="A28" s="29"/>
      <c r="B28" s="29"/>
      <c r="C28" s="29"/>
      <c r="D28" s="33"/>
      <c r="E28" s="28"/>
      <c r="F28" s="28"/>
      <c r="G28" s="28"/>
      <c r="H28" s="28"/>
      <c r="I28" s="28"/>
    </row>
    <row r="29" spans="1:9" ht="15.75" x14ac:dyDescent="0.25">
      <c r="A29" s="28"/>
      <c r="B29" s="28"/>
      <c r="C29" s="28"/>
      <c r="D29" s="33"/>
      <c r="E29" s="28"/>
      <c r="F29" s="28"/>
      <c r="G29" s="28"/>
      <c r="H29" s="28"/>
      <c r="I29" s="28"/>
    </row>
    <row r="30" spans="1:9" ht="15.75" x14ac:dyDescent="0.25">
      <c r="A30" s="34" t="s">
        <v>501</v>
      </c>
      <c r="B30" s="34"/>
      <c r="C30" s="34"/>
      <c r="D30" s="34"/>
      <c r="E30" s="28"/>
      <c r="F30" s="28"/>
      <c r="G30" s="28"/>
      <c r="H30" s="28"/>
      <c r="I30" s="28"/>
    </row>
    <row r="31" spans="1:9" ht="15.75" x14ac:dyDescent="0.25">
      <c r="A31" s="34"/>
      <c r="B31" s="34"/>
      <c r="C31" s="34"/>
      <c r="D31" s="34"/>
      <c r="E31" s="28"/>
      <c r="F31" s="28"/>
      <c r="G31" s="28"/>
      <c r="H31" s="28"/>
      <c r="I31" s="28"/>
    </row>
    <row r="32" spans="1:9" ht="15.75" x14ac:dyDescent="0.25">
      <c r="A32" s="28"/>
      <c r="B32" s="29" t="s">
        <v>36</v>
      </c>
      <c r="C32" s="40" t="s">
        <v>591</v>
      </c>
      <c r="D32" s="35"/>
      <c r="E32" s="35"/>
      <c r="F32" s="35"/>
      <c r="G32" s="35"/>
      <c r="H32" s="35"/>
      <c r="I32" s="28"/>
    </row>
    <row r="33" spans="1:9" ht="15.75" x14ac:dyDescent="0.25">
      <c r="A33" s="28"/>
      <c r="B33" s="29" t="s">
        <v>35</v>
      </c>
      <c r="C33" s="36" t="s">
        <v>592</v>
      </c>
      <c r="D33" s="37"/>
      <c r="E33" s="37"/>
      <c r="F33" s="37"/>
      <c r="G33" s="37"/>
      <c r="H33" s="37"/>
      <c r="I33" s="28"/>
    </row>
    <row r="34" spans="1:9" ht="15.75" x14ac:dyDescent="0.25">
      <c r="A34" s="28"/>
      <c r="B34" s="29" t="s">
        <v>37</v>
      </c>
      <c r="C34" s="111" t="s">
        <v>593</v>
      </c>
      <c r="D34" s="37"/>
      <c r="E34" s="37"/>
      <c r="F34" s="37"/>
      <c r="G34" s="37"/>
      <c r="H34" s="37"/>
      <c r="I34" s="28"/>
    </row>
    <row r="35" spans="1:9" ht="15.75" x14ac:dyDescent="0.25">
      <c r="A35" s="28"/>
      <c r="B35" s="28"/>
      <c r="C35" s="28"/>
      <c r="D35" s="28"/>
      <c r="E35" s="28"/>
      <c r="F35" s="28"/>
      <c r="G35" s="28"/>
      <c r="H35" s="28"/>
      <c r="I35" s="28"/>
    </row>
    <row r="36" spans="1:9" ht="15.75" x14ac:dyDescent="0.25">
      <c r="A36" s="28"/>
      <c r="B36" s="28"/>
      <c r="C36" s="28"/>
      <c r="D36" s="28"/>
      <c r="E36" s="28"/>
      <c r="F36" s="28"/>
      <c r="G36" s="28"/>
      <c r="H36" s="28"/>
      <c r="I36" s="28"/>
    </row>
    <row r="37" spans="1:9" ht="15.75" x14ac:dyDescent="0.25">
      <c r="A37" s="28"/>
      <c r="B37" s="28"/>
      <c r="C37" s="28"/>
      <c r="D37" s="28"/>
      <c r="E37" s="28"/>
      <c r="F37" s="28"/>
      <c r="G37" s="28"/>
      <c r="H37" s="28"/>
      <c r="I37" s="28"/>
    </row>
    <row r="38" spans="1:9" ht="15.75" x14ac:dyDescent="0.25">
      <c r="A38" s="28"/>
      <c r="B38" s="28"/>
      <c r="C38" s="28"/>
      <c r="D38" s="28"/>
      <c r="E38" s="28"/>
      <c r="F38" s="28"/>
      <c r="G38" s="28"/>
      <c r="H38" s="28"/>
      <c r="I38" s="28"/>
    </row>
    <row r="39" spans="1:9" ht="15.75" x14ac:dyDescent="0.25">
      <c r="A39" s="28"/>
      <c r="B39" s="28"/>
      <c r="C39" s="28"/>
      <c r="D39" s="28"/>
      <c r="E39" s="39"/>
      <c r="F39" s="112" t="s">
        <v>500</v>
      </c>
      <c r="G39" s="112"/>
      <c r="H39" s="112"/>
      <c r="I39" s="112"/>
    </row>
    <row r="40" spans="1:9" ht="15.75" x14ac:dyDescent="0.25">
      <c r="A40" s="28"/>
      <c r="B40" s="28"/>
      <c r="C40" s="28"/>
      <c r="D40" s="28"/>
      <c r="E40" s="28"/>
      <c r="F40" s="28"/>
      <c r="G40" s="28"/>
      <c r="H40" s="28"/>
      <c r="I40" s="28"/>
    </row>
    <row r="41" spans="1:9" ht="15.75" x14ac:dyDescent="0.25">
      <c r="A41" s="28"/>
      <c r="B41" s="28"/>
      <c r="C41" s="28"/>
      <c r="D41" s="28"/>
      <c r="E41" s="38"/>
      <c r="F41" s="113" t="s">
        <v>591</v>
      </c>
      <c r="G41" s="114"/>
      <c r="H41" s="114"/>
      <c r="I41" s="114"/>
    </row>
    <row r="42" spans="1:9" ht="15.75" x14ac:dyDescent="0.25">
      <c r="A42" s="28"/>
      <c r="B42" s="28"/>
      <c r="C42" s="28"/>
      <c r="D42" s="28"/>
      <c r="E42" s="28"/>
      <c r="F42" s="28"/>
      <c r="G42" s="28"/>
      <c r="H42" s="28"/>
      <c r="I42" s="28"/>
    </row>
    <row r="43" spans="1:9" ht="15.75" x14ac:dyDescent="0.25">
      <c r="A43" s="28"/>
      <c r="B43" s="28"/>
      <c r="C43" s="28"/>
      <c r="D43" s="28"/>
      <c r="E43" s="28"/>
      <c r="F43" s="33"/>
      <c r="G43" s="33"/>
      <c r="H43" s="33"/>
      <c r="I43" s="33"/>
    </row>
    <row r="44" spans="1:9" ht="15.75" x14ac:dyDescent="0.25">
      <c r="A44" s="28"/>
      <c r="B44" s="28"/>
      <c r="C44" s="28"/>
      <c r="D44" s="28"/>
      <c r="E44" s="28"/>
      <c r="F44" s="33"/>
      <c r="G44" s="33"/>
      <c r="H44" s="33"/>
      <c r="I44" s="33"/>
    </row>
    <row r="45" spans="1:9" ht="15.75" x14ac:dyDescent="0.25">
      <c r="A45" s="28"/>
      <c r="B45" s="28"/>
      <c r="C45" s="28"/>
      <c r="D45" s="28"/>
      <c r="E45" s="28"/>
      <c r="F45" s="28"/>
      <c r="G45" s="28"/>
      <c r="H45" s="28"/>
      <c r="I45" s="28"/>
    </row>
    <row r="46" spans="1:9" ht="15.75" x14ac:dyDescent="0.25">
      <c r="B46" s="28"/>
      <c r="C46" s="28"/>
      <c r="D46" s="28"/>
      <c r="E46" s="28"/>
      <c r="F46" s="28"/>
      <c r="G46" s="28"/>
      <c r="H46" s="28"/>
      <c r="I46" s="28"/>
    </row>
    <row r="47" spans="1:9" x14ac:dyDescent="0.25">
      <c r="A47" s="10"/>
    </row>
    <row r="48" spans="1:9" x14ac:dyDescent="0.25">
      <c r="A48" s="10"/>
    </row>
    <row r="49" spans="1:1" x14ac:dyDescent="0.25">
      <c r="A49" s="10"/>
    </row>
    <row r="50" spans="1:1" x14ac:dyDescent="0.25">
      <c r="A50" s="10"/>
    </row>
    <row r="53" spans="1:1" ht="15" customHeight="1" x14ac:dyDescent="0.25"/>
    <row r="57" spans="1:1" ht="13.5" customHeight="1" x14ac:dyDescent="0.25"/>
    <row r="58" spans="1:1" ht="38.25" customHeight="1" x14ac:dyDescent="0.25"/>
    <row r="59" spans="1:1" ht="51" customHeight="1" x14ac:dyDescent="0.25"/>
    <row r="60" spans="1:1" ht="28.35" customHeight="1" x14ac:dyDescent="0.25"/>
    <row r="61" spans="1:1" ht="51" customHeight="1" x14ac:dyDescent="0.25"/>
    <row r="62" spans="1:1" ht="28.35" customHeight="1" x14ac:dyDescent="0.25"/>
    <row r="63" spans="1:1" ht="51" customHeight="1" x14ac:dyDescent="0.25"/>
    <row r="64" spans="1:1" ht="28.35" customHeight="1" x14ac:dyDescent="0.25"/>
    <row r="65" ht="51" customHeight="1" x14ac:dyDescent="0.25"/>
    <row r="66" ht="28.35" customHeight="1" x14ac:dyDescent="0.25"/>
    <row r="67" ht="51" customHeight="1" x14ac:dyDescent="0.25"/>
    <row r="68" ht="28.35" customHeight="1" x14ac:dyDescent="0.25"/>
    <row r="69" ht="51" customHeight="1" x14ac:dyDescent="0.25"/>
    <row r="70" ht="28.35" customHeight="1" x14ac:dyDescent="0.25"/>
    <row r="71" ht="51" customHeight="1" x14ac:dyDescent="0.25"/>
    <row r="72" ht="28.35" customHeight="1" x14ac:dyDescent="0.25"/>
    <row r="73" ht="51" customHeight="1" x14ac:dyDescent="0.25"/>
    <row r="74" ht="28.35" customHeight="1" x14ac:dyDescent="0.25"/>
    <row r="75" ht="19.5" customHeight="1" x14ac:dyDescent="0.25"/>
    <row r="76" ht="39" customHeight="1" x14ac:dyDescent="0.25"/>
    <row r="77" ht="51" customHeight="1" x14ac:dyDescent="0.25"/>
    <row r="78" ht="28.35" customHeight="1" x14ac:dyDescent="0.25"/>
    <row r="79" ht="51" customHeight="1" x14ac:dyDescent="0.25"/>
    <row r="80" ht="28.35" customHeight="1" x14ac:dyDescent="0.25"/>
    <row r="81" ht="51" customHeight="1" x14ac:dyDescent="0.25"/>
    <row r="82" ht="28.35" customHeight="1" x14ac:dyDescent="0.25"/>
    <row r="83" ht="51" customHeight="1" x14ac:dyDescent="0.25"/>
    <row r="84" ht="28.35" customHeight="1" x14ac:dyDescent="0.25"/>
    <row r="85" ht="51" customHeight="1" x14ac:dyDescent="0.25"/>
    <row r="86" ht="28.35" customHeight="1" x14ac:dyDescent="0.25"/>
    <row r="87" ht="51" customHeight="1" x14ac:dyDescent="0.25"/>
    <row r="88" ht="28.35" customHeight="1" x14ac:dyDescent="0.25"/>
    <row r="89" ht="51" customHeight="1" x14ac:dyDescent="0.25"/>
    <row r="90" ht="28.35" customHeight="1" x14ac:dyDescent="0.25"/>
    <row r="91" ht="51" customHeight="1" x14ac:dyDescent="0.25"/>
    <row r="92" ht="28.35" customHeight="1" x14ac:dyDescent="0.25"/>
    <row r="93" ht="51" customHeight="1" x14ac:dyDescent="0.25"/>
    <row r="94" ht="19.5" customHeight="1" x14ac:dyDescent="0.25"/>
    <row r="95" ht="15" customHeight="1" x14ac:dyDescent="0.25"/>
    <row r="98" ht="18.75" customHeight="1" x14ac:dyDescent="0.25"/>
  </sheetData>
  <mergeCells count="15">
    <mergeCell ref="F39:I39"/>
    <mergeCell ref="F41:I41"/>
    <mergeCell ref="D17:E17"/>
    <mergeCell ref="A9:I9"/>
    <mergeCell ref="A10:I10"/>
    <mergeCell ref="A11:I11"/>
    <mergeCell ref="A22:C22"/>
    <mergeCell ref="A17:C17"/>
    <mergeCell ref="A18:C18"/>
    <mergeCell ref="A19:C19"/>
    <mergeCell ref="A20:C20"/>
    <mergeCell ref="A21:C21"/>
    <mergeCell ref="A13:D13"/>
    <mergeCell ref="A14:D14"/>
    <mergeCell ref="A15:D15"/>
  </mergeCells>
  <dataValidations count="1">
    <dataValidation type="custom" allowBlank="1" showInputMessage="1" showErrorMessage="1" errorTitle="Krivi email" error="Upisani email je pogrešan jer ili sadrži razmak ili ne sadrži @." sqref="C34" xr:uid="{00000000-0002-0000-0000-000000000000}">
      <formula1>+AND(FIND("@",C34),FIND(".",C34),ISERROR(FIND(" ",C34)))</formula1>
    </dataValidation>
  </dataValidations>
  <hyperlinks>
    <hyperlink ref="C34" r:id="rId1" xr:uid="{483BB7CF-47A4-47C3-B33D-8CEDF89D4162}"/>
  </hyperlinks>
  <pageMargins left="0.70866141732283472" right="0.70866141732283472" top="0.74803149606299213" bottom="0.74803149606299213" header="0.31496062992125984" footer="0.31496062992125984"/>
  <pageSetup paperSize="9" orientation="portrait" horizontalDpi="4294967293" verticalDpi="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293"/>
  <sheetViews>
    <sheetView tabSelected="1" topLeftCell="C25" zoomScaleNormal="100" workbookViewId="0">
      <selection activeCell="I26" sqref="I26"/>
    </sheetView>
  </sheetViews>
  <sheetFormatPr defaultRowHeight="12.75" x14ac:dyDescent="0.2"/>
  <cols>
    <col min="1" max="1" width="17.28515625" style="26" customWidth="1"/>
    <col min="2" max="2" width="19.28515625" style="24" customWidth="1"/>
    <col min="3" max="3" width="20.5703125" style="24" customWidth="1"/>
    <col min="4" max="4" width="22.42578125" style="94" customWidth="1"/>
    <col min="5" max="5" width="20.5703125" style="24" customWidth="1"/>
    <col min="6" max="6" width="17.5703125" style="25" customWidth="1"/>
    <col min="7" max="7" width="21.7109375" style="101" customWidth="1"/>
    <col min="8" max="8" width="40.5703125" style="23" customWidth="1"/>
    <col min="9" max="9" width="82" style="23" customWidth="1"/>
    <col min="10" max="16384" width="9.140625" style="23"/>
  </cols>
  <sheetData>
    <row r="1" spans="1:17" s="7" customFormat="1" ht="51.75" customHeight="1" thickBot="1" x14ac:dyDescent="0.3">
      <c r="A1" s="122" t="s">
        <v>513</v>
      </c>
      <c r="B1" s="123"/>
      <c r="C1" s="123"/>
      <c r="D1" s="123"/>
      <c r="E1" s="123"/>
      <c r="F1" s="123"/>
      <c r="G1" s="123"/>
      <c r="H1" s="123"/>
      <c r="I1" s="124"/>
      <c r="J1" s="64"/>
      <c r="K1" s="64"/>
      <c r="L1" s="64"/>
      <c r="M1" s="64"/>
      <c r="N1" s="64"/>
      <c r="O1" s="64"/>
      <c r="P1" s="64"/>
      <c r="Q1" s="64"/>
    </row>
    <row r="2" spans="1:17" s="7" customFormat="1" ht="15" customHeight="1" thickBot="1" x14ac:dyDescent="0.3">
      <c r="C2" s="60"/>
      <c r="D2" s="88">
        <v>1491646.9</v>
      </c>
      <c r="E2" s="67">
        <f>SUM(E4:E25)</f>
        <v>114271.78</v>
      </c>
      <c r="F2" s="68">
        <v>245721.12</v>
      </c>
      <c r="G2" s="95">
        <v>1851639.8</v>
      </c>
      <c r="H2" s="63"/>
      <c r="I2" s="63"/>
    </row>
    <row r="3" spans="1:17" s="7" customFormat="1" ht="129" customHeight="1" thickBot="1" x14ac:dyDescent="0.3">
      <c r="A3" s="70" t="s">
        <v>510</v>
      </c>
      <c r="B3" s="71" t="s">
        <v>0</v>
      </c>
      <c r="C3" s="69" t="s">
        <v>508</v>
      </c>
      <c r="D3" s="91" t="s">
        <v>511</v>
      </c>
      <c r="E3" s="66" t="s">
        <v>509</v>
      </c>
      <c r="F3" s="66" t="s">
        <v>584</v>
      </c>
      <c r="G3" s="96" t="s">
        <v>514</v>
      </c>
      <c r="H3" s="65" t="s">
        <v>512</v>
      </c>
      <c r="I3" s="65" t="s">
        <v>507</v>
      </c>
    </row>
    <row r="4" spans="1:17" ht="328.5" customHeight="1" x14ac:dyDescent="0.2">
      <c r="A4" s="81" t="s">
        <v>144</v>
      </c>
      <c r="B4" s="82" t="s">
        <v>587</v>
      </c>
      <c r="C4" s="83">
        <v>36000</v>
      </c>
      <c r="D4" s="84">
        <v>33743.800000000003</v>
      </c>
      <c r="E4" s="80">
        <v>0</v>
      </c>
      <c r="F4" s="80">
        <v>6180.62</v>
      </c>
      <c r="G4" s="97" t="s">
        <v>585</v>
      </c>
      <c r="H4" s="85" t="s">
        <v>586</v>
      </c>
      <c r="I4" s="89" t="s">
        <v>554</v>
      </c>
    </row>
    <row r="5" spans="1:17" ht="243.75" customHeight="1" x14ac:dyDescent="0.2">
      <c r="A5" s="81" t="s">
        <v>144</v>
      </c>
      <c r="B5" s="82" t="s">
        <v>588</v>
      </c>
      <c r="C5" s="83">
        <v>17000</v>
      </c>
      <c r="D5" s="84">
        <v>17000</v>
      </c>
      <c r="E5" s="25">
        <v>360.85</v>
      </c>
      <c r="F5" s="25">
        <v>700</v>
      </c>
      <c r="G5" s="98" t="s">
        <v>579</v>
      </c>
      <c r="H5" s="86" t="s">
        <v>522</v>
      </c>
      <c r="I5" s="90" t="s">
        <v>555</v>
      </c>
    </row>
    <row r="6" spans="1:17" ht="264" customHeight="1" x14ac:dyDescent="0.2">
      <c r="A6" s="72" t="s">
        <v>144</v>
      </c>
      <c r="B6" s="82" t="s">
        <v>516</v>
      </c>
      <c r="C6" s="83">
        <v>15000</v>
      </c>
      <c r="D6" s="84">
        <v>14981.3</v>
      </c>
      <c r="E6" s="25">
        <v>0</v>
      </c>
      <c r="F6" s="25">
        <v>256.64</v>
      </c>
      <c r="G6" s="99">
        <v>15237.89</v>
      </c>
      <c r="H6" s="86" t="s">
        <v>523</v>
      </c>
      <c r="I6" s="76" t="s">
        <v>556</v>
      </c>
    </row>
    <row r="7" spans="1:17" ht="294.75" customHeight="1" x14ac:dyDescent="0.2">
      <c r="A7" s="72" t="s">
        <v>144</v>
      </c>
      <c r="B7" s="82" t="s">
        <v>589</v>
      </c>
      <c r="C7" s="83">
        <v>10000</v>
      </c>
      <c r="D7" s="84">
        <v>9854.6</v>
      </c>
      <c r="E7" s="25">
        <v>0</v>
      </c>
      <c r="F7" s="25">
        <v>11884.35</v>
      </c>
      <c r="G7" s="98" t="s">
        <v>539</v>
      </c>
      <c r="H7" s="85" t="s">
        <v>532</v>
      </c>
      <c r="I7" s="90" t="s">
        <v>557</v>
      </c>
    </row>
    <row r="8" spans="1:17" ht="231" customHeight="1" x14ac:dyDescent="0.2">
      <c r="A8" s="72" t="s">
        <v>144</v>
      </c>
      <c r="B8" s="82" t="s">
        <v>594</v>
      </c>
      <c r="C8" s="83">
        <v>10000</v>
      </c>
      <c r="D8" s="84">
        <v>10000</v>
      </c>
      <c r="E8" s="25">
        <v>0</v>
      </c>
      <c r="F8" s="25">
        <v>2138.6799999999998</v>
      </c>
      <c r="G8" s="98" t="s">
        <v>581</v>
      </c>
      <c r="H8" s="85" t="s">
        <v>524</v>
      </c>
      <c r="I8" s="90" t="s">
        <v>558</v>
      </c>
    </row>
    <row r="9" spans="1:17" ht="291" customHeight="1" x14ac:dyDescent="0.2">
      <c r="A9" s="72" t="s">
        <v>144</v>
      </c>
      <c r="B9" s="82" t="s">
        <v>595</v>
      </c>
      <c r="C9" s="83">
        <v>10000</v>
      </c>
      <c r="D9" s="84">
        <v>9818.7999999999993</v>
      </c>
      <c r="E9" s="25">
        <v>0</v>
      </c>
      <c r="F9" s="25">
        <v>368.99</v>
      </c>
      <c r="G9" s="98" t="s">
        <v>582</v>
      </c>
      <c r="H9" s="85" t="s">
        <v>525</v>
      </c>
      <c r="I9" s="90" t="s">
        <v>559</v>
      </c>
    </row>
    <row r="10" spans="1:17" ht="236.25" customHeight="1" x14ac:dyDescent="0.2">
      <c r="A10" s="72" t="s">
        <v>144</v>
      </c>
      <c r="B10" s="82" t="s">
        <v>596</v>
      </c>
      <c r="C10" s="83">
        <v>10000</v>
      </c>
      <c r="D10" s="84">
        <v>10000</v>
      </c>
      <c r="E10" s="25">
        <v>0</v>
      </c>
      <c r="F10" s="25">
        <v>741.3</v>
      </c>
      <c r="G10" s="100" t="s">
        <v>580</v>
      </c>
      <c r="H10" s="85" t="s">
        <v>561</v>
      </c>
      <c r="I10" s="90" t="s">
        <v>560</v>
      </c>
    </row>
    <row r="11" spans="1:17" ht="247.5" customHeight="1" x14ac:dyDescent="0.2">
      <c r="A11" s="72" t="s">
        <v>144</v>
      </c>
      <c r="B11" s="82" t="s">
        <v>597</v>
      </c>
      <c r="C11" s="83">
        <v>41500</v>
      </c>
      <c r="D11" s="84">
        <v>41500</v>
      </c>
      <c r="E11" s="25">
        <v>26728.29</v>
      </c>
      <c r="F11" s="25">
        <v>1205.21</v>
      </c>
      <c r="G11" s="98" t="s">
        <v>540</v>
      </c>
      <c r="H11" s="85" t="s">
        <v>562</v>
      </c>
      <c r="I11" s="90" t="s">
        <v>563</v>
      </c>
    </row>
    <row r="12" spans="1:17" ht="220.5" customHeight="1" x14ac:dyDescent="0.2">
      <c r="A12" s="72" t="s">
        <v>144</v>
      </c>
      <c r="B12" s="82" t="s">
        <v>598</v>
      </c>
      <c r="C12" s="83">
        <v>21500</v>
      </c>
      <c r="D12" s="84">
        <v>21500</v>
      </c>
      <c r="E12" s="25">
        <v>0</v>
      </c>
      <c r="F12" s="25">
        <v>9697.5</v>
      </c>
      <c r="G12" s="98" t="s">
        <v>541</v>
      </c>
      <c r="H12" s="85" t="s">
        <v>526</v>
      </c>
      <c r="I12" s="90" t="s">
        <v>564</v>
      </c>
    </row>
    <row r="13" spans="1:17" ht="233.25" customHeight="1" x14ac:dyDescent="0.2">
      <c r="A13" s="72" t="s">
        <v>144</v>
      </c>
      <c r="B13" s="82" t="s">
        <v>599</v>
      </c>
      <c r="C13" s="83">
        <v>25000</v>
      </c>
      <c r="D13" s="84">
        <v>25000</v>
      </c>
      <c r="E13" s="25">
        <v>5000</v>
      </c>
      <c r="F13" s="25">
        <v>10332.290000000001</v>
      </c>
      <c r="G13" s="98" t="s">
        <v>542</v>
      </c>
      <c r="H13" s="85" t="s">
        <v>527</v>
      </c>
      <c r="I13" s="90" t="s">
        <v>565</v>
      </c>
    </row>
    <row r="14" spans="1:17" ht="290.25" customHeight="1" x14ac:dyDescent="0.2">
      <c r="A14" s="72" t="s">
        <v>144</v>
      </c>
      <c r="B14" s="82" t="s">
        <v>600</v>
      </c>
      <c r="C14" s="83">
        <v>26000</v>
      </c>
      <c r="D14" s="84">
        <v>26000</v>
      </c>
      <c r="E14" s="25">
        <v>12859.09</v>
      </c>
      <c r="F14" s="25">
        <v>3297</v>
      </c>
      <c r="G14" s="98" t="s">
        <v>567</v>
      </c>
      <c r="H14" s="85" t="s">
        <v>528</v>
      </c>
      <c r="I14" s="90" t="s">
        <v>566</v>
      </c>
    </row>
    <row r="15" spans="1:17" ht="404.25" customHeight="1" x14ac:dyDescent="0.2">
      <c r="A15" s="72" t="s">
        <v>144</v>
      </c>
      <c r="B15" s="82" t="s">
        <v>601</v>
      </c>
      <c r="C15" s="83">
        <v>17000</v>
      </c>
      <c r="D15" s="84">
        <v>17000</v>
      </c>
      <c r="E15" s="25">
        <v>247.34</v>
      </c>
      <c r="F15" s="25">
        <v>3968.04</v>
      </c>
      <c r="G15" s="98" t="s">
        <v>543</v>
      </c>
      <c r="H15" s="85" t="s">
        <v>529</v>
      </c>
      <c r="I15" s="90" t="s">
        <v>568</v>
      </c>
    </row>
    <row r="16" spans="1:17" ht="210.75" customHeight="1" x14ac:dyDescent="0.2">
      <c r="A16" s="72" t="s">
        <v>144</v>
      </c>
      <c r="B16" s="82" t="s">
        <v>602</v>
      </c>
      <c r="C16" s="83">
        <v>25000</v>
      </c>
      <c r="D16" s="84">
        <v>24760</v>
      </c>
      <c r="E16" s="25">
        <v>0</v>
      </c>
      <c r="F16" s="25">
        <v>2182.5</v>
      </c>
      <c r="G16" s="98" t="s">
        <v>583</v>
      </c>
      <c r="H16" s="85" t="s">
        <v>530</v>
      </c>
      <c r="I16" s="90" t="s">
        <v>569</v>
      </c>
    </row>
    <row r="17" spans="1:9" ht="242.25" customHeight="1" x14ac:dyDescent="0.2">
      <c r="A17" s="72" t="s">
        <v>144</v>
      </c>
      <c r="B17" s="82" t="s">
        <v>603</v>
      </c>
      <c r="C17" s="83">
        <v>17000</v>
      </c>
      <c r="D17" s="84">
        <v>17000</v>
      </c>
      <c r="E17" s="25">
        <v>1359.09</v>
      </c>
      <c r="F17" s="25">
        <v>0</v>
      </c>
      <c r="G17" s="98" t="s">
        <v>544</v>
      </c>
      <c r="H17" s="85" t="s">
        <v>531</v>
      </c>
      <c r="I17" s="90" t="s">
        <v>570</v>
      </c>
    </row>
    <row r="18" spans="1:9" ht="209.25" customHeight="1" x14ac:dyDescent="0.2">
      <c r="A18" s="72" t="s">
        <v>144</v>
      </c>
      <c r="B18" s="82" t="s">
        <v>604</v>
      </c>
      <c r="C18" s="83">
        <v>13000</v>
      </c>
      <c r="D18" s="84">
        <v>12822.9</v>
      </c>
      <c r="E18" s="25">
        <v>0</v>
      </c>
      <c r="F18" s="25">
        <v>2935.77</v>
      </c>
      <c r="G18" s="98" t="s">
        <v>545</v>
      </c>
      <c r="H18" s="85" t="s">
        <v>572</v>
      </c>
      <c r="I18" s="90" t="s">
        <v>571</v>
      </c>
    </row>
    <row r="19" spans="1:9" ht="216.75" customHeight="1" x14ac:dyDescent="0.2">
      <c r="A19" s="72" t="s">
        <v>144</v>
      </c>
      <c r="B19" s="82" t="s">
        <v>605</v>
      </c>
      <c r="C19" s="83">
        <v>6000</v>
      </c>
      <c r="D19" s="84">
        <v>6000</v>
      </c>
      <c r="E19" s="25">
        <v>0</v>
      </c>
      <c r="F19" s="25">
        <v>1168.7</v>
      </c>
      <c r="G19" s="98" t="s">
        <v>546</v>
      </c>
      <c r="H19" s="85" t="s">
        <v>574</v>
      </c>
      <c r="I19" s="90" t="s">
        <v>573</v>
      </c>
    </row>
    <row r="20" spans="1:9" ht="194.25" customHeight="1" x14ac:dyDescent="0.2">
      <c r="A20" s="72" t="s">
        <v>158</v>
      </c>
      <c r="B20" s="82" t="s">
        <v>517</v>
      </c>
      <c r="C20" s="83">
        <v>100000</v>
      </c>
      <c r="D20" s="84">
        <v>100000</v>
      </c>
      <c r="E20" s="25">
        <v>0</v>
      </c>
      <c r="F20" s="25">
        <v>93821.25</v>
      </c>
      <c r="G20" s="98" t="s">
        <v>547</v>
      </c>
      <c r="H20" s="85" t="s">
        <v>533</v>
      </c>
      <c r="I20" s="90" t="s">
        <v>575</v>
      </c>
    </row>
    <row r="21" spans="1:9" ht="218.25" customHeight="1" x14ac:dyDescent="0.2">
      <c r="A21" s="72" t="s">
        <v>158</v>
      </c>
      <c r="B21" s="82" t="s">
        <v>518</v>
      </c>
      <c r="C21" s="83">
        <v>192250</v>
      </c>
      <c r="D21" s="84">
        <v>192250</v>
      </c>
      <c r="E21" s="25">
        <v>0</v>
      </c>
      <c r="F21" s="25">
        <v>57742.65</v>
      </c>
      <c r="G21" s="98" t="s">
        <v>548</v>
      </c>
      <c r="H21" s="85" t="s">
        <v>534</v>
      </c>
      <c r="I21" s="90" t="s">
        <v>576</v>
      </c>
    </row>
    <row r="22" spans="1:9" ht="206.25" customHeight="1" x14ac:dyDescent="0.2">
      <c r="A22" s="72" t="s">
        <v>158</v>
      </c>
      <c r="B22" s="82" t="s">
        <v>519</v>
      </c>
      <c r="C22" s="83">
        <v>270000</v>
      </c>
      <c r="D22" s="84">
        <v>270000</v>
      </c>
      <c r="E22" s="25">
        <v>0</v>
      </c>
      <c r="F22" s="25">
        <v>0</v>
      </c>
      <c r="G22" s="98" t="s">
        <v>549</v>
      </c>
      <c r="H22" s="87" t="s">
        <v>535</v>
      </c>
      <c r="I22" s="90" t="s">
        <v>577</v>
      </c>
    </row>
    <row r="23" spans="1:9" ht="204.75" customHeight="1" x14ac:dyDescent="0.2">
      <c r="A23" s="72" t="s">
        <v>158</v>
      </c>
      <c r="B23" s="82" t="s">
        <v>520</v>
      </c>
      <c r="C23" s="83">
        <v>170000</v>
      </c>
      <c r="D23" s="84">
        <v>170000</v>
      </c>
      <c r="E23" s="25">
        <v>10342</v>
      </c>
      <c r="F23" s="25">
        <v>36015.629999999997</v>
      </c>
      <c r="G23" s="98" t="s">
        <v>550</v>
      </c>
      <c r="H23" s="85" t="s">
        <v>536</v>
      </c>
      <c r="I23" s="90" t="s">
        <v>607</v>
      </c>
    </row>
    <row r="24" spans="1:9" ht="170.1" customHeight="1" x14ac:dyDescent="0.2">
      <c r="A24" s="72" t="s">
        <v>158</v>
      </c>
      <c r="B24" s="82" t="s">
        <v>521</v>
      </c>
      <c r="C24" s="83">
        <v>25000</v>
      </c>
      <c r="D24" s="84">
        <v>25000</v>
      </c>
      <c r="E24" s="25">
        <v>0</v>
      </c>
      <c r="F24" s="25">
        <v>1084</v>
      </c>
      <c r="G24" s="98" t="s">
        <v>551</v>
      </c>
      <c r="H24" s="85" t="s">
        <v>537</v>
      </c>
      <c r="I24" s="90" t="s">
        <v>606</v>
      </c>
    </row>
    <row r="25" spans="1:9" ht="170.1" customHeight="1" x14ac:dyDescent="0.2">
      <c r="A25" s="72" t="s">
        <v>158</v>
      </c>
      <c r="B25" s="82" t="s">
        <v>608</v>
      </c>
      <c r="C25" s="83">
        <v>137500</v>
      </c>
      <c r="D25" s="84">
        <v>137499.9</v>
      </c>
      <c r="E25" s="25">
        <v>57375.12</v>
      </c>
      <c r="F25" s="25">
        <v>0</v>
      </c>
      <c r="G25" s="98" t="s">
        <v>552</v>
      </c>
      <c r="H25" s="85" t="s">
        <v>538</v>
      </c>
      <c r="I25" s="90" t="s">
        <v>578</v>
      </c>
    </row>
    <row r="26" spans="1:9" s="109" customFormat="1" ht="170.1" customHeight="1" x14ac:dyDescent="0.2">
      <c r="A26" s="103" t="s">
        <v>158</v>
      </c>
      <c r="B26" s="104" t="s">
        <v>609</v>
      </c>
      <c r="C26" s="105">
        <v>300000</v>
      </c>
      <c r="D26" s="105">
        <v>299915.7</v>
      </c>
      <c r="E26" s="105">
        <v>0</v>
      </c>
      <c r="F26" s="105">
        <v>0</v>
      </c>
      <c r="G26" s="106" t="s">
        <v>553</v>
      </c>
      <c r="H26" s="107" t="s">
        <v>610</v>
      </c>
      <c r="I26" s="108" t="s">
        <v>611</v>
      </c>
    </row>
    <row r="27" spans="1:9" ht="170.1" customHeight="1" x14ac:dyDescent="0.2">
      <c r="A27" s="72"/>
      <c r="E27" s="25"/>
      <c r="I27" s="75"/>
    </row>
    <row r="28" spans="1:9" ht="170.1" customHeight="1" x14ac:dyDescent="0.2">
      <c r="A28" s="72"/>
      <c r="C28" s="110"/>
      <c r="E28" s="25"/>
      <c r="I28" s="75"/>
    </row>
    <row r="29" spans="1:9" ht="170.1" customHeight="1" x14ac:dyDescent="0.2">
      <c r="E29" s="25"/>
    </row>
    <row r="30" spans="1:9" ht="170.1" customHeight="1" thickBot="1" x14ac:dyDescent="0.25">
      <c r="A30" s="73"/>
      <c r="B30" s="74"/>
      <c r="C30" s="74"/>
      <c r="D30" s="92"/>
      <c r="E30" s="25"/>
      <c r="I30" s="75"/>
    </row>
    <row r="31" spans="1:9" ht="170.1" customHeight="1" x14ac:dyDescent="0.2">
      <c r="D31" s="92"/>
      <c r="E31" s="25"/>
      <c r="I31" s="75"/>
    </row>
    <row r="32" spans="1:9" ht="170.1" customHeight="1" x14ac:dyDescent="0.2">
      <c r="D32" s="92"/>
      <c r="E32" s="25"/>
      <c r="I32" s="75"/>
    </row>
    <row r="33" spans="4:9" ht="170.1" customHeight="1" x14ac:dyDescent="0.2">
      <c r="D33" s="92"/>
      <c r="E33" s="25"/>
      <c r="I33" s="75"/>
    </row>
    <row r="34" spans="4:9" ht="170.1" customHeight="1" x14ac:dyDescent="0.2">
      <c r="D34" s="92"/>
      <c r="E34" s="25"/>
      <c r="I34" s="75"/>
    </row>
    <row r="35" spans="4:9" ht="170.1" customHeight="1" x14ac:dyDescent="0.2">
      <c r="D35" s="92"/>
      <c r="E35" s="25"/>
      <c r="I35" s="75"/>
    </row>
    <row r="36" spans="4:9" ht="170.1" customHeight="1" x14ac:dyDescent="0.2">
      <c r="D36" s="92"/>
      <c r="E36" s="25"/>
      <c r="I36" s="75"/>
    </row>
    <row r="37" spans="4:9" ht="170.1" customHeight="1" x14ac:dyDescent="0.2">
      <c r="D37" s="92"/>
      <c r="E37" s="25"/>
      <c r="I37" s="75"/>
    </row>
    <row r="38" spans="4:9" ht="170.1" customHeight="1" x14ac:dyDescent="0.2">
      <c r="D38" s="92"/>
      <c r="E38" s="25"/>
      <c r="I38" s="75"/>
    </row>
    <row r="39" spans="4:9" ht="170.1" customHeight="1" x14ac:dyDescent="0.2">
      <c r="D39" s="92"/>
      <c r="E39" s="25"/>
      <c r="I39" s="75"/>
    </row>
    <row r="40" spans="4:9" ht="170.1" customHeight="1" x14ac:dyDescent="0.2">
      <c r="D40" s="92"/>
      <c r="E40" s="25"/>
      <c r="I40" s="75"/>
    </row>
    <row r="41" spans="4:9" ht="170.1" customHeight="1" x14ac:dyDescent="0.2">
      <c r="D41" s="92"/>
      <c r="E41" s="25"/>
      <c r="I41" s="75"/>
    </row>
    <row r="42" spans="4:9" ht="170.1" customHeight="1" x14ac:dyDescent="0.2">
      <c r="D42" s="92"/>
      <c r="E42" s="25"/>
      <c r="I42" s="75"/>
    </row>
    <row r="43" spans="4:9" ht="170.1" customHeight="1" x14ac:dyDescent="0.2">
      <c r="D43" s="92"/>
      <c r="E43" s="25"/>
      <c r="I43" s="75"/>
    </row>
    <row r="44" spans="4:9" ht="170.1" customHeight="1" x14ac:dyDescent="0.2">
      <c r="D44" s="92"/>
      <c r="E44" s="25"/>
      <c r="I44" s="75"/>
    </row>
    <row r="45" spans="4:9" ht="170.1" customHeight="1" x14ac:dyDescent="0.2">
      <c r="D45" s="92"/>
      <c r="E45" s="25"/>
      <c r="I45" s="75"/>
    </row>
    <row r="46" spans="4:9" ht="170.1" customHeight="1" x14ac:dyDescent="0.2">
      <c r="D46" s="92"/>
      <c r="E46" s="25"/>
      <c r="I46" s="75"/>
    </row>
    <row r="47" spans="4:9" ht="170.1" customHeight="1" x14ac:dyDescent="0.2">
      <c r="D47" s="92"/>
      <c r="E47" s="25"/>
      <c r="I47" s="75"/>
    </row>
    <row r="48" spans="4:9" ht="170.1" customHeight="1" x14ac:dyDescent="0.2">
      <c r="D48" s="92"/>
      <c r="E48" s="25"/>
      <c r="I48" s="75"/>
    </row>
    <row r="49" spans="4:9" ht="170.1" customHeight="1" x14ac:dyDescent="0.2">
      <c r="D49" s="92"/>
      <c r="E49" s="25"/>
      <c r="I49" s="75"/>
    </row>
    <row r="50" spans="4:9" ht="170.1" customHeight="1" x14ac:dyDescent="0.2">
      <c r="D50" s="92"/>
      <c r="E50" s="25"/>
      <c r="I50" s="75"/>
    </row>
    <row r="51" spans="4:9" ht="170.1" customHeight="1" x14ac:dyDescent="0.2">
      <c r="D51" s="92"/>
      <c r="E51" s="25"/>
      <c r="I51" s="75"/>
    </row>
    <row r="52" spans="4:9" ht="170.1" customHeight="1" x14ac:dyDescent="0.2">
      <c r="D52" s="92"/>
      <c r="E52" s="25"/>
      <c r="I52" s="75"/>
    </row>
    <row r="53" spans="4:9" ht="170.1" customHeight="1" x14ac:dyDescent="0.2">
      <c r="D53" s="92"/>
      <c r="E53" s="25"/>
      <c r="I53" s="75"/>
    </row>
    <row r="54" spans="4:9" ht="170.1" customHeight="1" x14ac:dyDescent="0.2">
      <c r="D54" s="92"/>
      <c r="E54" s="25"/>
      <c r="I54" s="75"/>
    </row>
    <row r="55" spans="4:9" ht="170.1" customHeight="1" x14ac:dyDescent="0.2">
      <c r="D55" s="92"/>
      <c r="E55" s="25"/>
      <c r="I55" s="75"/>
    </row>
    <row r="56" spans="4:9" ht="170.1" customHeight="1" x14ac:dyDescent="0.2">
      <c r="D56" s="92"/>
      <c r="E56" s="25"/>
      <c r="I56" s="75"/>
    </row>
    <row r="57" spans="4:9" ht="170.1" customHeight="1" x14ac:dyDescent="0.2">
      <c r="D57" s="92"/>
      <c r="E57" s="25"/>
      <c r="I57" s="75"/>
    </row>
    <row r="58" spans="4:9" ht="170.1" customHeight="1" x14ac:dyDescent="0.2">
      <c r="D58" s="92"/>
      <c r="E58" s="25"/>
      <c r="I58" s="75"/>
    </row>
    <row r="59" spans="4:9" ht="170.1" customHeight="1" x14ac:dyDescent="0.2">
      <c r="D59" s="92"/>
      <c r="E59" s="25"/>
      <c r="I59" s="75"/>
    </row>
    <row r="60" spans="4:9" ht="170.1" customHeight="1" x14ac:dyDescent="0.2">
      <c r="D60" s="92"/>
      <c r="E60" s="25"/>
      <c r="I60" s="75"/>
    </row>
    <row r="61" spans="4:9" ht="170.1" customHeight="1" x14ac:dyDescent="0.2">
      <c r="D61" s="92"/>
      <c r="E61" s="25"/>
      <c r="I61" s="75"/>
    </row>
    <row r="62" spans="4:9" ht="170.1" customHeight="1" x14ac:dyDescent="0.2">
      <c r="D62" s="92"/>
      <c r="E62" s="25"/>
      <c r="I62" s="75"/>
    </row>
    <row r="63" spans="4:9" ht="170.1" customHeight="1" x14ac:dyDescent="0.2">
      <c r="D63" s="92"/>
      <c r="E63" s="25"/>
      <c r="I63" s="75"/>
    </row>
    <row r="64" spans="4:9" ht="170.1" customHeight="1" x14ac:dyDescent="0.2">
      <c r="D64" s="92"/>
      <c r="E64" s="25"/>
      <c r="I64" s="75"/>
    </row>
    <row r="65" spans="4:9" ht="170.1" customHeight="1" x14ac:dyDescent="0.2">
      <c r="D65" s="92"/>
      <c r="E65" s="25"/>
      <c r="I65" s="75"/>
    </row>
    <row r="66" spans="4:9" ht="170.1" customHeight="1" x14ac:dyDescent="0.2">
      <c r="D66" s="92"/>
      <c r="E66" s="25"/>
      <c r="I66" s="75"/>
    </row>
    <row r="67" spans="4:9" ht="170.1" customHeight="1" x14ac:dyDescent="0.2">
      <c r="D67" s="92"/>
      <c r="E67" s="25"/>
      <c r="I67" s="75"/>
    </row>
    <row r="68" spans="4:9" ht="170.1" customHeight="1" x14ac:dyDescent="0.2">
      <c r="D68" s="92"/>
      <c r="E68" s="25"/>
      <c r="I68" s="75"/>
    </row>
    <row r="69" spans="4:9" ht="170.1" customHeight="1" x14ac:dyDescent="0.2">
      <c r="D69" s="92"/>
      <c r="E69" s="25"/>
      <c r="I69" s="75"/>
    </row>
    <row r="70" spans="4:9" ht="170.1" customHeight="1" x14ac:dyDescent="0.2">
      <c r="D70" s="92"/>
      <c r="E70" s="25"/>
      <c r="I70" s="75"/>
    </row>
    <row r="71" spans="4:9" ht="170.1" customHeight="1" thickBot="1" x14ac:dyDescent="0.25">
      <c r="D71" s="93"/>
      <c r="E71" s="77"/>
      <c r="F71" s="77"/>
      <c r="G71" s="102"/>
      <c r="H71" s="78"/>
      <c r="I71" s="79"/>
    </row>
    <row r="72" spans="4:9" ht="170.1" customHeight="1" x14ac:dyDescent="0.2">
      <c r="E72" s="25"/>
    </row>
    <row r="73" spans="4:9" ht="170.1" customHeight="1" x14ac:dyDescent="0.2">
      <c r="E73" s="25"/>
    </row>
    <row r="74" spans="4:9" ht="170.1" customHeight="1" x14ac:dyDescent="0.2">
      <c r="E74" s="25"/>
    </row>
    <row r="75" spans="4:9" ht="170.1" customHeight="1" x14ac:dyDescent="0.2">
      <c r="E75" s="25"/>
    </row>
    <row r="76" spans="4:9" ht="170.1" customHeight="1" x14ac:dyDescent="0.2">
      <c r="E76" s="25"/>
    </row>
    <row r="77" spans="4:9" ht="170.1" customHeight="1" x14ac:dyDescent="0.2">
      <c r="E77" s="25"/>
    </row>
    <row r="78" spans="4:9" ht="170.1" customHeight="1" x14ac:dyDescent="0.2">
      <c r="E78" s="25"/>
    </row>
    <row r="79" spans="4:9" ht="170.1" customHeight="1" x14ac:dyDescent="0.2">
      <c r="E79" s="25"/>
    </row>
    <row r="80" spans="4:9" ht="170.1" customHeight="1" x14ac:dyDescent="0.2">
      <c r="E80" s="25"/>
    </row>
    <row r="81" spans="5:5" ht="170.1" customHeight="1" x14ac:dyDescent="0.2">
      <c r="E81" s="25"/>
    </row>
    <row r="82" spans="5:5" ht="170.1" customHeight="1" x14ac:dyDescent="0.2">
      <c r="E82" s="25"/>
    </row>
    <row r="83" spans="5:5" ht="170.1" customHeight="1" x14ac:dyDescent="0.2">
      <c r="E83" s="25"/>
    </row>
    <row r="84" spans="5:5" ht="170.1" customHeight="1" x14ac:dyDescent="0.2">
      <c r="E84" s="25"/>
    </row>
    <row r="85" spans="5:5" ht="170.1" customHeight="1" x14ac:dyDescent="0.2">
      <c r="E85" s="25"/>
    </row>
    <row r="86" spans="5:5" ht="170.1" customHeight="1" x14ac:dyDescent="0.2">
      <c r="E86" s="25"/>
    </row>
    <row r="87" spans="5:5" ht="170.1" customHeight="1" x14ac:dyDescent="0.2">
      <c r="E87" s="25"/>
    </row>
    <row r="88" spans="5:5" ht="170.1" customHeight="1" x14ac:dyDescent="0.2">
      <c r="E88" s="25"/>
    </row>
    <row r="89" spans="5:5" ht="170.1" customHeight="1" x14ac:dyDescent="0.2">
      <c r="E89" s="25"/>
    </row>
    <row r="90" spans="5:5" ht="170.1" customHeight="1" x14ac:dyDescent="0.2">
      <c r="E90" s="25"/>
    </row>
    <row r="91" spans="5:5" ht="170.1" customHeight="1" x14ac:dyDescent="0.2">
      <c r="E91" s="25"/>
    </row>
    <row r="92" spans="5:5" ht="170.1" customHeight="1" x14ac:dyDescent="0.2">
      <c r="E92" s="25"/>
    </row>
    <row r="93" spans="5:5" ht="170.1" customHeight="1" x14ac:dyDescent="0.2">
      <c r="E93" s="25"/>
    </row>
    <row r="94" spans="5:5" ht="170.1" customHeight="1" x14ac:dyDescent="0.2">
      <c r="E94" s="25"/>
    </row>
    <row r="95" spans="5:5" ht="170.1" customHeight="1" x14ac:dyDescent="0.2">
      <c r="E95" s="25"/>
    </row>
    <row r="96" spans="5:5" ht="170.1" customHeight="1" x14ac:dyDescent="0.2">
      <c r="E96" s="25"/>
    </row>
    <row r="97" spans="5:5" ht="170.1" customHeight="1" x14ac:dyDescent="0.2">
      <c r="E97" s="25"/>
    </row>
    <row r="98" spans="5:5" ht="170.1" customHeight="1" x14ac:dyDescent="0.2">
      <c r="E98" s="25"/>
    </row>
    <row r="99" spans="5:5" ht="170.1" customHeight="1" x14ac:dyDescent="0.2">
      <c r="E99" s="25"/>
    </row>
    <row r="100" spans="5:5" ht="170.1" customHeight="1" x14ac:dyDescent="0.2">
      <c r="E100" s="25"/>
    </row>
    <row r="101" spans="5:5" ht="170.1" customHeight="1" x14ac:dyDescent="0.2">
      <c r="E101" s="25"/>
    </row>
    <row r="102" spans="5:5" ht="170.1" customHeight="1" x14ac:dyDescent="0.2">
      <c r="E102" s="25"/>
    </row>
    <row r="103" spans="5:5" ht="170.1" customHeight="1" x14ac:dyDescent="0.2">
      <c r="E103" s="25"/>
    </row>
    <row r="104" spans="5:5" ht="170.1" customHeight="1" x14ac:dyDescent="0.2">
      <c r="E104" s="25"/>
    </row>
    <row r="105" spans="5:5" ht="170.1" customHeight="1" x14ac:dyDescent="0.2">
      <c r="E105" s="25"/>
    </row>
    <row r="106" spans="5:5" ht="170.1" customHeight="1" x14ac:dyDescent="0.2">
      <c r="E106" s="25"/>
    </row>
    <row r="107" spans="5:5" ht="170.1" customHeight="1" x14ac:dyDescent="0.2">
      <c r="E107" s="25"/>
    </row>
    <row r="108" spans="5:5" ht="170.1" customHeight="1" x14ac:dyDescent="0.2">
      <c r="E108" s="25"/>
    </row>
    <row r="109" spans="5:5" ht="170.1" customHeight="1" x14ac:dyDescent="0.2">
      <c r="E109" s="25"/>
    </row>
    <row r="110" spans="5:5" ht="170.1" customHeight="1" x14ac:dyDescent="0.2">
      <c r="E110" s="25"/>
    </row>
    <row r="111" spans="5:5" ht="170.1" customHeight="1" x14ac:dyDescent="0.2">
      <c r="E111" s="25"/>
    </row>
    <row r="112" spans="5:5" ht="170.1" customHeight="1" x14ac:dyDescent="0.2">
      <c r="E112" s="25"/>
    </row>
    <row r="113" spans="5:5" ht="170.1" customHeight="1" x14ac:dyDescent="0.2">
      <c r="E113" s="25"/>
    </row>
    <row r="114" spans="5:5" ht="170.1" customHeight="1" x14ac:dyDescent="0.2">
      <c r="E114" s="25"/>
    </row>
    <row r="115" spans="5:5" ht="170.1" customHeight="1" x14ac:dyDescent="0.2">
      <c r="E115" s="25"/>
    </row>
    <row r="116" spans="5:5" ht="170.1" customHeight="1" x14ac:dyDescent="0.2">
      <c r="E116" s="25"/>
    </row>
    <row r="117" spans="5:5" ht="170.1" customHeight="1" x14ac:dyDescent="0.2">
      <c r="E117" s="25"/>
    </row>
    <row r="118" spans="5:5" ht="170.1" customHeight="1" x14ac:dyDescent="0.2">
      <c r="E118" s="25"/>
    </row>
    <row r="119" spans="5:5" ht="170.1" customHeight="1" x14ac:dyDescent="0.2">
      <c r="E119" s="25"/>
    </row>
    <row r="120" spans="5:5" ht="170.1" customHeight="1" x14ac:dyDescent="0.2">
      <c r="E120" s="25"/>
    </row>
    <row r="121" spans="5:5" ht="170.1" customHeight="1" x14ac:dyDescent="0.2">
      <c r="E121" s="25"/>
    </row>
    <row r="122" spans="5:5" ht="170.1" customHeight="1" x14ac:dyDescent="0.2">
      <c r="E122" s="25"/>
    </row>
    <row r="123" spans="5:5" ht="170.1" customHeight="1" x14ac:dyDescent="0.2">
      <c r="E123" s="25"/>
    </row>
    <row r="124" spans="5:5" ht="170.1" customHeight="1" x14ac:dyDescent="0.2">
      <c r="E124" s="25"/>
    </row>
    <row r="125" spans="5:5" ht="170.1" customHeight="1" x14ac:dyDescent="0.2">
      <c r="E125" s="25"/>
    </row>
    <row r="126" spans="5:5" ht="170.1" customHeight="1" x14ac:dyDescent="0.2">
      <c r="E126" s="25"/>
    </row>
    <row r="127" spans="5:5" ht="170.1" customHeight="1" x14ac:dyDescent="0.2">
      <c r="E127" s="25"/>
    </row>
    <row r="128" spans="5:5" ht="170.1" customHeight="1" x14ac:dyDescent="0.2">
      <c r="E128" s="25"/>
    </row>
    <row r="129" spans="5:5" ht="170.1" customHeight="1" x14ac:dyDescent="0.2">
      <c r="E129" s="25"/>
    </row>
    <row r="130" spans="5:5" ht="170.1" customHeight="1" x14ac:dyDescent="0.2">
      <c r="E130" s="25"/>
    </row>
    <row r="131" spans="5:5" ht="170.1" customHeight="1" x14ac:dyDescent="0.2">
      <c r="E131" s="25"/>
    </row>
    <row r="132" spans="5:5" ht="170.1" customHeight="1" x14ac:dyDescent="0.2">
      <c r="E132" s="25"/>
    </row>
    <row r="133" spans="5:5" ht="170.1" customHeight="1" x14ac:dyDescent="0.2">
      <c r="E133" s="25"/>
    </row>
    <row r="134" spans="5:5" ht="170.1" customHeight="1" x14ac:dyDescent="0.2">
      <c r="E134" s="25"/>
    </row>
    <row r="135" spans="5:5" ht="170.1" customHeight="1" x14ac:dyDescent="0.2">
      <c r="E135" s="25"/>
    </row>
    <row r="136" spans="5:5" ht="170.1" customHeight="1" x14ac:dyDescent="0.2">
      <c r="E136" s="25"/>
    </row>
    <row r="137" spans="5:5" ht="170.1" customHeight="1" x14ac:dyDescent="0.2">
      <c r="E137" s="25"/>
    </row>
    <row r="138" spans="5:5" ht="170.1" customHeight="1" x14ac:dyDescent="0.2">
      <c r="E138" s="25"/>
    </row>
    <row r="139" spans="5:5" ht="170.1" customHeight="1" x14ac:dyDescent="0.2">
      <c r="E139" s="25"/>
    </row>
    <row r="140" spans="5:5" ht="170.1" customHeight="1" x14ac:dyDescent="0.2">
      <c r="E140" s="25"/>
    </row>
    <row r="141" spans="5:5" ht="170.1" customHeight="1" x14ac:dyDescent="0.2">
      <c r="E141" s="25"/>
    </row>
    <row r="142" spans="5:5" ht="170.1" customHeight="1" x14ac:dyDescent="0.2">
      <c r="E142" s="25"/>
    </row>
    <row r="143" spans="5:5" ht="170.1" customHeight="1" x14ac:dyDescent="0.2">
      <c r="E143" s="25"/>
    </row>
    <row r="144" spans="5:5" ht="170.1" customHeight="1" x14ac:dyDescent="0.2">
      <c r="E144" s="25"/>
    </row>
    <row r="145" spans="5:5" ht="170.1" customHeight="1" x14ac:dyDescent="0.2">
      <c r="E145" s="25"/>
    </row>
    <row r="146" spans="5:5" ht="170.1" customHeight="1" x14ac:dyDescent="0.2">
      <c r="E146" s="25"/>
    </row>
    <row r="147" spans="5:5" ht="170.1" customHeight="1" x14ac:dyDescent="0.2">
      <c r="E147" s="25"/>
    </row>
    <row r="148" spans="5:5" ht="170.1" customHeight="1" x14ac:dyDescent="0.2">
      <c r="E148" s="25"/>
    </row>
    <row r="149" spans="5:5" ht="170.1" customHeight="1" x14ac:dyDescent="0.2">
      <c r="E149" s="25"/>
    </row>
    <row r="150" spans="5:5" ht="170.1" customHeight="1" x14ac:dyDescent="0.2">
      <c r="E150" s="25"/>
    </row>
    <row r="151" spans="5:5" ht="170.1" customHeight="1" x14ac:dyDescent="0.2">
      <c r="E151" s="25"/>
    </row>
    <row r="152" spans="5:5" ht="170.1" customHeight="1" x14ac:dyDescent="0.2">
      <c r="E152" s="25"/>
    </row>
    <row r="153" spans="5:5" ht="170.1" customHeight="1" x14ac:dyDescent="0.2">
      <c r="E153" s="25"/>
    </row>
    <row r="154" spans="5:5" ht="170.1" customHeight="1" x14ac:dyDescent="0.2">
      <c r="E154" s="25"/>
    </row>
    <row r="155" spans="5:5" ht="170.1" customHeight="1" x14ac:dyDescent="0.2">
      <c r="E155" s="25"/>
    </row>
    <row r="156" spans="5:5" ht="170.1" customHeight="1" x14ac:dyDescent="0.2">
      <c r="E156" s="25"/>
    </row>
    <row r="157" spans="5:5" ht="170.1" customHeight="1" x14ac:dyDescent="0.2">
      <c r="E157" s="25"/>
    </row>
    <row r="158" spans="5:5" ht="170.1" customHeight="1" x14ac:dyDescent="0.2">
      <c r="E158" s="25"/>
    </row>
    <row r="159" spans="5:5" ht="170.1" customHeight="1" x14ac:dyDescent="0.2">
      <c r="E159" s="25"/>
    </row>
    <row r="160" spans="5:5" ht="170.1" customHeight="1" x14ac:dyDescent="0.2">
      <c r="E160" s="25"/>
    </row>
    <row r="161" spans="5:5" ht="170.1" customHeight="1" x14ac:dyDescent="0.2">
      <c r="E161" s="25"/>
    </row>
    <row r="162" spans="5:5" ht="170.1" customHeight="1" x14ac:dyDescent="0.2">
      <c r="E162" s="25"/>
    </row>
    <row r="163" spans="5:5" ht="170.1" customHeight="1" x14ac:dyDescent="0.2">
      <c r="E163" s="25"/>
    </row>
    <row r="164" spans="5:5" ht="170.1" customHeight="1" x14ac:dyDescent="0.2">
      <c r="E164" s="25"/>
    </row>
    <row r="165" spans="5:5" ht="170.1" customHeight="1" x14ac:dyDescent="0.2">
      <c r="E165" s="25"/>
    </row>
    <row r="166" spans="5:5" ht="170.1" customHeight="1" x14ac:dyDescent="0.2">
      <c r="E166" s="25"/>
    </row>
    <row r="167" spans="5:5" ht="170.1" customHeight="1" x14ac:dyDescent="0.2">
      <c r="E167" s="25"/>
    </row>
    <row r="168" spans="5:5" ht="170.1" customHeight="1" x14ac:dyDescent="0.2">
      <c r="E168" s="25"/>
    </row>
    <row r="169" spans="5:5" ht="170.1" customHeight="1" x14ac:dyDescent="0.2">
      <c r="E169" s="25"/>
    </row>
    <row r="170" spans="5:5" ht="170.1" customHeight="1" x14ac:dyDescent="0.2">
      <c r="E170" s="25"/>
    </row>
    <row r="171" spans="5:5" ht="170.1" customHeight="1" x14ac:dyDescent="0.2">
      <c r="E171" s="25"/>
    </row>
    <row r="172" spans="5:5" ht="170.1" customHeight="1" x14ac:dyDescent="0.2">
      <c r="E172" s="25"/>
    </row>
    <row r="173" spans="5:5" ht="170.1" customHeight="1" x14ac:dyDescent="0.2">
      <c r="E173" s="25"/>
    </row>
    <row r="174" spans="5:5" ht="170.1" customHeight="1" x14ac:dyDescent="0.2">
      <c r="E174" s="25"/>
    </row>
    <row r="175" spans="5:5" ht="170.1" customHeight="1" x14ac:dyDescent="0.2">
      <c r="E175" s="25"/>
    </row>
    <row r="176" spans="5:5" ht="170.1" customHeight="1" x14ac:dyDescent="0.2">
      <c r="E176" s="25"/>
    </row>
    <row r="177" spans="5:5" ht="170.1" customHeight="1" x14ac:dyDescent="0.2">
      <c r="E177" s="25"/>
    </row>
    <row r="178" spans="5:5" ht="170.1" customHeight="1" x14ac:dyDescent="0.2"/>
    <row r="179" spans="5:5" ht="170.1" customHeight="1" x14ac:dyDescent="0.2"/>
    <row r="180" spans="5:5" ht="170.1" customHeight="1" x14ac:dyDescent="0.2"/>
    <row r="181" spans="5:5" ht="170.1" customHeight="1" x14ac:dyDescent="0.2"/>
    <row r="182" spans="5:5" ht="170.1" customHeight="1" x14ac:dyDescent="0.2"/>
    <row r="183" spans="5:5" ht="170.1" customHeight="1" x14ac:dyDescent="0.2"/>
    <row r="184" spans="5:5" ht="170.1" customHeight="1" x14ac:dyDescent="0.2"/>
    <row r="185" spans="5:5" ht="170.1" customHeight="1" x14ac:dyDescent="0.2"/>
    <row r="186" spans="5:5" ht="170.1" customHeight="1" x14ac:dyDescent="0.2"/>
    <row r="187" spans="5:5" ht="170.1" customHeight="1" x14ac:dyDescent="0.2"/>
    <row r="188" spans="5:5" ht="170.1" customHeight="1" x14ac:dyDescent="0.2"/>
    <row r="189" spans="5:5" ht="170.1" customHeight="1" x14ac:dyDescent="0.2"/>
    <row r="190" spans="5:5" ht="170.1" customHeight="1" x14ac:dyDescent="0.2"/>
    <row r="191" spans="5:5" ht="170.1" customHeight="1" x14ac:dyDescent="0.2"/>
    <row r="192" spans="5:5" ht="170.1" customHeight="1" x14ac:dyDescent="0.2"/>
    <row r="193" ht="170.1" customHeight="1" x14ac:dyDescent="0.2"/>
    <row r="194" ht="170.1" customHeight="1" x14ac:dyDescent="0.2"/>
    <row r="195" ht="170.1" customHeight="1" x14ac:dyDescent="0.2"/>
    <row r="196" ht="170.1" customHeight="1" x14ac:dyDescent="0.2"/>
    <row r="197" ht="170.1" customHeight="1" x14ac:dyDescent="0.2"/>
    <row r="198" ht="170.1" customHeight="1" x14ac:dyDescent="0.2"/>
    <row r="199" ht="170.1" customHeight="1" x14ac:dyDescent="0.2"/>
    <row r="200" ht="170.1" customHeight="1" x14ac:dyDescent="0.2"/>
    <row r="201" ht="170.1" customHeight="1" x14ac:dyDescent="0.2"/>
    <row r="202" ht="170.1" customHeight="1" x14ac:dyDescent="0.2"/>
    <row r="203" ht="170.1" customHeight="1" x14ac:dyDescent="0.2"/>
    <row r="204" ht="170.1" customHeight="1" x14ac:dyDescent="0.2"/>
    <row r="205" ht="170.1" customHeight="1" x14ac:dyDescent="0.2"/>
    <row r="206" ht="170.1" customHeight="1" x14ac:dyDescent="0.2"/>
    <row r="207" ht="170.1" customHeight="1" x14ac:dyDescent="0.2"/>
    <row r="208" ht="170.1" customHeight="1" x14ac:dyDescent="0.2"/>
    <row r="209" ht="170.1" customHeight="1" x14ac:dyDescent="0.2"/>
    <row r="210" ht="170.1" customHeight="1" x14ac:dyDescent="0.2"/>
    <row r="211" ht="170.1" customHeight="1" x14ac:dyDescent="0.2"/>
    <row r="212" ht="170.1" customHeight="1" x14ac:dyDescent="0.2"/>
    <row r="213" ht="170.1" customHeight="1" x14ac:dyDescent="0.2"/>
    <row r="214" ht="170.1" customHeight="1" x14ac:dyDescent="0.2"/>
    <row r="215" ht="170.1" customHeight="1" x14ac:dyDescent="0.2"/>
    <row r="216" ht="170.1" customHeight="1" x14ac:dyDescent="0.2"/>
    <row r="217" ht="170.1" customHeight="1" x14ac:dyDescent="0.2"/>
    <row r="218" ht="170.1" customHeight="1" x14ac:dyDescent="0.2"/>
    <row r="219" ht="170.1" customHeight="1" x14ac:dyDescent="0.2"/>
    <row r="220" ht="170.1" customHeight="1" x14ac:dyDescent="0.2"/>
    <row r="221" ht="170.1" customHeight="1" x14ac:dyDescent="0.2"/>
    <row r="222" ht="170.1" customHeight="1" x14ac:dyDescent="0.2"/>
    <row r="223" ht="170.1" customHeight="1" x14ac:dyDescent="0.2"/>
    <row r="224" ht="170.1" customHeight="1" x14ac:dyDescent="0.2"/>
    <row r="225" ht="170.1" customHeight="1" x14ac:dyDescent="0.2"/>
    <row r="226" ht="170.1" customHeight="1" x14ac:dyDescent="0.2"/>
    <row r="227" ht="170.1" customHeight="1" x14ac:dyDescent="0.2"/>
    <row r="228" ht="170.1" customHeight="1" x14ac:dyDescent="0.2"/>
    <row r="229" ht="170.1" customHeight="1" x14ac:dyDescent="0.2"/>
    <row r="230" ht="170.1" customHeight="1" x14ac:dyDescent="0.2"/>
    <row r="231" ht="170.1" customHeight="1" x14ac:dyDescent="0.2"/>
    <row r="232" ht="170.1" customHeight="1" x14ac:dyDescent="0.2"/>
    <row r="233" ht="170.1" customHeight="1" x14ac:dyDescent="0.2"/>
    <row r="234" ht="170.1" customHeight="1" x14ac:dyDescent="0.2"/>
    <row r="235" ht="170.1" customHeight="1" x14ac:dyDescent="0.2"/>
    <row r="236" ht="170.1" customHeight="1" x14ac:dyDescent="0.2"/>
    <row r="237" ht="170.1" customHeight="1" x14ac:dyDescent="0.2"/>
    <row r="238" ht="170.1" customHeight="1" x14ac:dyDescent="0.2"/>
    <row r="239" ht="170.1" customHeight="1" x14ac:dyDescent="0.2"/>
    <row r="240" ht="170.1" customHeight="1" x14ac:dyDescent="0.2"/>
    <row r="241" ht="170.1" customHeight="1" x14ac:dyDescent="0.2"/>
    <row r="242" ht="170.1" customHeight="1" x14ac:dyDescent="0.2"/>
    <row r="243" ht="170.1" customHeight="1" x14ac:dyDescent="0.2"/>
    <row r="244" ht="170.1" customHeight="1" x14ac:dyDescent="0.2"/>
    <row r="245" ht="170.1" customHeight="1" x14ac:dyDescent="0.2"/>
    <row r="246" ht="170.1" customHeight="1" x14ac:dyDescent="0.2"/>
    <row r="247" ht="170.1" customHeight="1" x14ac:dyDescent="0.2"/>
    <row r="248" ht="170.1" customHeight="1" x14ac:dyDescent="0.2"/>
    <row r="249" ht="170.1" customHeight="1" x14ac:dyDescent="0.2"/>
    <row r="250" ht="170.1" customHeight="1" x14ac:dyDescent="0.2"/>
    <row r="251" ht="170.1" customHeight="1" x14ac:dyDescent="0.2"/>
    <row r="252" ht="170.1" customHeight="1" x14ac:dyDescent="0.2"/>
    <row r="253" ht="170.1" customHeight="1" x14ac:dyDescent="0.2"/>
    <row r="254" ht="170.1" customHeight="1" x14ac:dyDescent="0.2"/>
    <row r="255" ht="170.1" customHeight="1" x14ac:dyDescent="0.2"/>
    <row r="256" ht="170.1" customHeight="1" x14ac:dyDescent="0.2"/>
    <row r="257" ht="170.1" customHeight="1" x14ac:dyDescent="0.2"/>
    <row r="258" ht="170.1" customHeight="1" x14ac:dyDescent="0.2"/>
    <row r="259" ht="170.1" customHeight="1" x14ac:dyDescent="0.2"/>
    <row r="260" ht="170.1" customHeight="1" x14ac:dyDescent="0.2"/>
    <row r="261" ht="170.1" customHeight="1" x14ac:dyDescent="0.2"/>
    <row r="262" ht="170.1" customHeight="1" x14ac:dyDescent="0.2"/>
    <row r="263" ht="170.1" customHeight="1" x14ac:dyDescent="0.2"/>
    <row r="264" ht="170.1" customHeight="1" x14ac:dyDescent="0.2"/>
    <row r="265" ht="170.1" customHeight="1" x14ac:dyDescent="0.2"/>
    <row r="266" ht="170.1" customHeight="1" x14ac:dyDescent="0.2"/>
    <row r="267" ht="170.1" customHeight="1" x14ac:dyDescent="0.2"/>
    <row r="268" ht="170.1" customHeight="1" x14ac:dyDescent="0.2"/>
    <row r="269" ht="170.1" customHeight="1" x14ac:dyDescent="0.2"/>
    <row r="270" ht="170.1" customHeight="1" x14ac:dyDescent="0.2"/>
    <row r="271" ht="170.1" customHeight="1" x14ac:dyDescent="0.2"/>
    <row r="272" ht="170.1" customHeight="1" x14ac:dyDescent="0.2"/>
    <row r="273" ht="170.1" customHeight="1" x14ac:dyDescent="0.2"/>
    <row r="274" ht="170.1" customHeight="1" x14ac:dyDescent="0.2"/>
    <row r="275" ht="170.1" customHeight="1" x14ac:dyDescent="0.2"/>
    <row r="276" ht="170.1" customHeight="1" x14ac:dyDescent="0.2"/>
    <row r="277" ht="170.1" customHeight="1" x14ac:dyDescent="0.2"/>
    <row r="278" ht="170.1" customHeight="1" x14ac:dyDescent="0.2"/>
    <row r="279" ht="170.1" customHeight="1" x14ac:dyDescent="0.2"/>
    <row r="280" ht="170.1" customHeight="1" x14ac:dyDescent="0.2"/>
    <row r="281" ht="170.1" customHeight="1" x14ac:dyDescent="0.2"/>
    <row r="282" ht="170.1" customHeight="1" x14ac:dyDescent="0.2"/>
    <row r="283" ht="170.1" customHeight="1" x14ac:dyDescent="0.2"/>
    <row r="284" ht="170.1" customHeight="1" x14ac:dyDescent="0.2"/>
    <row r="285" ht="170.1" customHeight="1" x14ac:dyDescent="0.2"/>
    <row r="286" ht="170.1" customHeight="1" x14ac:dyDescent="0.2"/>
    <row r="287" ht="170.1" customHeight="1" x14ac:dyDescent="0.2"/>
    <row r="288" ht="170.1" customHeight="1" x14ac:dyDescent="0.2"/>
    <row r="289" ht="170.1" customHeight="1" x14ac:dyDescent="0.2"/>
    <row r="290" ht="170.1" customHeight="1" x14ac:dyDescent="0.2"/>
    <row r="291" ht="170.1" customHeight="1" x14ac:dyDescent="0.2"/>
    <row r="292" ht="170.1" customHeight="1" x14ac:dyDescent="0.2"/>
    <row r="293" ht="170.1" customHeight="1" x14ac:dyDescent="0.2"/>
  </sheetData>
  <sheetProtection formatCells="0" formatColumns="0" formatRows="0" insertColumns="0" insertRows="0" insertHyperlinks="0" deleteColumns="0" deleteRows="0" sort="0" autoFilter="0" pivotTables="0"/>
  <mergeCells count="1">
    <mergeCell ref="A1:I1"/>
  </mergeCells>
  <printOptions gridLines="1"/>
  <pageMargins left="0.51181102362204722" right="0.51181102362204722" top="0.55118110236220474" bottom="0.55118110236220474" header="0" footer="0"/>
  <pageSetup paperSize="9" orientation="landscape" horizontalDpi="4294967294" verticalDpi="4294967295"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'Programske djelatnosti'!$A$1:$A$28</xm:f>
          </x14:formula1>
          <xm:sqref>A4:A1048576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23"/>
  <sheetViews>
    <sheetView view="pageLayout" zoomScaleNormal="100" workbookViewId="0">
      <selection activeCell="A2" sqref="A2:G2"/>
    </sheetView>
  </sheetViews>
  <sheetFormatPr defaultRowHeight="15" x14ac:dyDescent="0.25"/>
  <cols>
    <col min="1" max="1" width="7.5703125" bestFit="1" customWidth="1"/>
    <col min="2" max="2" width="38" customWidth="1"/>
    <col min="3" max="3" width="13.28515625" style="48" customWidth="1"/>
    <col min="4" max="4" width="15.28515625" style="48" customWidth="1"/>
    <col min="5" max="7" width="11.28515625" style="48" customWidth="1"/>
    <col min="8" max="8" width="11.140625" style="48" customWidth="1"/>
    <col min="9" max="9" width="13.28515625" style="48" customWidth="1"/>
  </cols>
  <sheetData>
    <row r="1" spans="1:9" x14ac:dyDescent="0.25">
      <c r="A1" s="130" t="s">
        <v>498</v>
      </c>
      <c r="B1" s="130" t="s">
        <v>503</v>
      </c>
      <c r="C1" s="125" t="s">
        <v>488</v>
      </c>
      <c r="D1" s="125" t="s">
        <v>489</v>
      </c>
      <c r="E1" s="133" t="s">
        <v>490</v>
      </c>
      <c r="F1" s="134"/>
      <c r="G1" s="134"/>
      <c r="H1" s="135"/>
      <c r="I1" s="125" t="s">
        <v>491</v>
      </c>
    </row>
    <row r="2" spans="1:9" ht="39" customHeight="1" thickBot="1" x14ac:dyDescent="0.3">
      <c r="A2" s="131"/>
      <c r="B2" s="132"/>
      <c r="C2" s="126"/>
      <c r="D2" s="126"/>
      <c r="E2" s="43" t="s">
        <v>492</v>
      </c>
      <c r="F2" s="43" t="s">
        <v>493</v>
      </c>
      <c r="G2" s="43" t="s">
        <v>494</v>
      </c>
      <c r="H2" s="43" t="s">
        <v>495</v>
      </c>
      <c r="I2" s="126"/>
    </row>
    <row r="3" spans="1:9" ht="17.25" thickBot="1" x14ac:dyDescent="0.3">
      <c r="A3" s="56" t="str">
        <f>+IF(C3=C4," ","GREŠKA")</f>
        <v>GREŠKA</v>
      </c>
      <c r="B3" s="55" t="s">
        <v>502</v>
      </c>
      <c r="C3" s="57">
        <f>+'2. IZVRŠENJE PLANA PROGRAMA'!F2</f>
        <v>245721.12</v>
      </c>
      <c r="D3" s="44"/>
      <c r="E3" s="127"/>
      <c r="F3" s="128"/>
      <c r="G3" s="128"/>
      <c r="H3" s="129"/>
      <c r="I3" s="58">
        <f>+'2. IZVRŠENJE PLANA PROGRAMA'!E2</f>
        <v>114271.78</v>
      </c>
    </row>
    <row r="4" spans="1:9" ht="15.75" customHeight="1" thickBot="1" x14ac:dyDescent="0.3">
      <c r="A4" s="59" t="str">
        <f>+IF(I3=I4," ","GREŠKA")</f>
        <v>GREŠKA</v>
      </c>
      <c r="B4" s="53" t="s">
        <v>496</v>
      </c>
      <c r="C4" s="51">
        <f t="shared" ref="C4:I4" si="0">SUM(C5:C1048576)</f>
        <v>81500</v>
      </c>
      <c r="D4" s="46">
        <f t="shared" si="0"/>
        <v>14455</v>
      </c>
      <c r="E4" s="46">
        <f t="shared" si="0"/>
        <v>0</v>
      </c>
      <c r="F4" s="46">
        <f t="shared" si="0"/>
        <v>0</v>
      </c>
      <c r="G4" s="46">
        <f t="shared" si="0"/>
        <v>0</v>
      </c>
      <c r="H4" s="46">
        <f t="shared" si="0"/>
        <v>0</v>
      </c>
      <c r="I4" s="46">
        <f t="shared" si="0"/>
        <v>95955</v>
      </c>
    </row>
    <row r="5" spans="1:9" ht="22.5" customHeight="1" x14ac:dyDescent="0.25">
      <c r="A5" s="45"/>
      <c r="B5" s="52">
        <v>67111</v>
      </c>
      <c r="C5" s="47">
        <v>53500</v>
      </c>
      <c r="D5" s="47"/>
      <c r="E5" s="47"/>
      <c r="F5" s="47"/>
      <c r="G5" s="47"/>
      <c r="H5" s="47"/>
      <c r="I5" s="47">
        <f>SUM(C5:H5)</f>
        <v>53500</v>
      </c>
    </row>
    <row r="6" spans="1:9" ht="22.5" customHeight="1" x14ac:dyDescent="0.25">
      <c r="A6" s="45"/>
      <c r="B6" s="50">
        <v>67121</v>
      </c>
      <c r="C6" s="47">
        <v>28000</v>
      </c>
      <c r="D6" s="47"/>
      <c r="E6" s="47"/>
      <c r="F6" s="47"/>
      <c r="G6" s="47"/>
      <c r="H6" s="47"/>
      <c r="I6" s="47">
        <f>SUM(C6:H6)</f>
        <v>28000</v>
      </c>
    </row>
    <row r="7" spans="1:9" ht="22.5" customHeight="1" x14ac:dyDescent="0.25">
      <c r="A7" s="45"/>
      <c r="B7" s="50">
        <v>92211</v>
      </c>
      <c r="C7" s="47"/>
      <c r="D7" s="47">
        <v>14455</v>
      </c>
      <c r="E7" s="47"/>
      <c r="F7" s="47"/>
      <c r="G7" s="47"/>
      <c r="H7" s="47"/>
      <c r="I7" s="47">
        <f t="shared" ref="I7:I19" si="1">SUM(C7:H7)</f>
        <v>14455</v>
      </c>
    </row>
    <row r="8" spans="1:9" ht="22.5" customHeight="1" x14ac:dyDescent="0.25">
      <c r="A8" s="45"/>
      <c r="B8" s="50" t="e">
        <f>+VLOOKUP(A8,'Kontni plan'!B:C,2,0)</f>
        <v>#N/A</v>
      </c>
      <c r="C8" s="47"/>
      <c r="D8" s="47"/>
      <c r="E8" s="61"/>
      <c r="F8" s="47"/>
      <c r="G8" s="47"/>
      <c r="H8" s="47"/>
      <c r="I8" s="47">
        <f t="shared" si="1"/>
        <v>0</v>
      </c>
    </row>
    <row r="9" spans="1:9" ht="22.5" customHeight="1" x14ac:dyDescent="0.25">
      <c r="A9" s="45"/>
      <c r="B9" s="50" t="e">
        <f>+VLOOKUP(A9,'Kontni plan'!B:C,2,0)</f>
        <v>#N/A</v>
      </c>
      <c r="C9" s="47"/>
      <c r="D9" s="47"/>
      <c r="E9" s="47"/>
      <c r="F9" s="47"/>
      <c r="G9" s="47"/>
      <c r="H9" s="47"/>
      <c r="I9" s="47">
        <f t="shared" si="1"/>
        <v>0</v>
      </c>
    </row>
    <row r="10" spans="1:9" ht="22.5" customHeight="1" x14ac:dyDescent="0.25">
      <c r="A10" s="45"/>
      <c r="B10" s="50" t="e">
        <f>+VLOOKUP(A10,'Kontni plan'!B:C,2,0)</f>
        <v>#N/A</v>
      </c>
      <c r="C10" s="47"/>
      <c r="D10" s="47"/>
      <c r="E10" s="47"/>
      <c r="F10" s="47"/>
      <c r="G10" s="47"/>
      <c r="H10" s="47"/>
      <c r="I10" s="47">
        <f t="shared" si="1"/>
        <v>0</v>
      </c>
    </row>
    <row r="11" spans="1:9" ht="22.5" customHeight="1" x14ac:dyDescent="0.25">
      <c r="A11" s="45"/>
      <c r="B11" s="50" t="e">
        <f>+VLOOKUP(A11,'Kontni plan'!B:C,2,0)</f>
        <v>#N/A</v>
      </c>
      <c r="C11" s="47"/>
      <c r="D11" s="47"/>
      <c r="E11" s="47"/>
      <c r="F11" s="47"/>
      <c r="G11" s="47"/>
      <c r="H11" s="47"/>
      <c r="I11" s="47">
        <f t="shared" si="1"/>
        <v>0</v>
      </c>
    </row>
    <row r="12" spans="1:9" ht="22.5" customHeight="1" x14ac:dyDescent="0.25">
      <c r="A12" s="45"/>
      <c r="B12" s="50" t="e">
        <f>+VLOOKUP(A12,'Kontni plan'!B:C,2,0)</f>
        <v>#N/A</v>
      </c>
      <c r="C12" s="47"/>
      <c r="D12" s="47"/>
      <c r="E12" s="47"/>
      <c r="F12" s="47"/>
      <c r="G12" s="47"/>
      <c r="H12" s="47"/>
      <c r="I12" s="47">
        <f t="shared" si="1"/>
        <v>0</v>
      </c>
    </row>
    <row r="13" spans="1:9" ht="22.5" customHeight="1" x14ac:dyDescent="0.25">
      <c r="A13" s="45"/>
      <c r="B13" s="50" t="e">
        <f>+VLOOKUP(A13,'Kontni plan'!B:C,2,0)</f>
        <v>#N/A</v>
      </c>
      <c r="C13" s="47"/>
      <c r="D13" s="47"/>
      <c r="E13" s="47"/>
      <c r="F13" s="47"/>
      <c r="G13" s="47"/>
      <c r="H13" s="47"/>
      <c r="I13" s="47">
        <f t="shared" si="1"/>
        <v>0</v>
      </c>
    </row>
    <row r="14" spans="1:9" ht="22.5" customHeight="1" x14ac:dyDescent="0.25">
      <c r="A14" s="45"/>
      <c r="B14" s="50" t="e">
        <f>+VLOOKUP(A14,'Kontni plan'!B:C,2,0)</f>
        <v>#N/A</v>
      </c>
      <c r="C14" s="47"/>
      <c r="D14" s="47"/>
      <c r="E14" s="47"/>
      <c r="F14" s="47"/>
      <c r="G14" s="47"/>
      <c r="H14" s="47"/>
      <c r="I14" s="47">
        <f t="shared" si="1"/>
        <v>0</v>
      </c>
    </row>
    <row r="15" spans="1:9" ht="22.5" customHeight="1" x14ac:dyDescent="0.25">
      <c r="A15" s="45"/>
      <c r="B15" s="50" t="e">
        <f>+VLOOKUP(A15,'Kontni plan'!B:C,2,0)</f>
        <v>#N/A</v>
      </c>
      <c r="C15" s="47"/>
      <c r="D15" s="47"/>
      <c r="E15" s="47"/>
      <c r="F15" s="47"/>
      <c r="G15" s="47"/>
      <c r="H15" s="47"/>
      <c r="I15" s="47">
        <f t="shared" si="1"/>
        <v>0</v>
      </c>
    </row>
    <row r="16" spans="1:9" ht="22.5" customHeight="1" x14ac:dyDescent="0.25">
      <c r="A16" s="45"/>
      <c r="B16" s="50" t="e">
        <f>+VLOOKUP(A16,'Kontni plan'!B:C,2,0)</f>
        <v>#N/A</v>
      </c>
      <c r="C16" s="47"/>
      <c r="D16" s="47"/>
      <c r="E16" s="47"/>
      <c r="F16" s="47"/>
      <c r="G16" s="47"/>
      <c r="H16" s="47"/>
      <c r="I16" s="47">
        <f t="shared" si="1"/>
        <v>0</v>
      </c>
    </row>
    <row r="17" spans="1:9" ht="22.5" customHeight="1" x14ac:dyDescent="0.25">
      <c r="A17" s="45"/>
      <c r="B17" s="50" t="e">
        <f>+VLOOKUP(A17,'Kontni plan'!B:C,2,0)</f>
        <v>#N/A</v>
      </c>
      <c r="C17" s="47"/>
      <c r="D17" s="47"/>
      <c r="E17" s="47"/>
      <c r="F17" s="47"/>
      <c r="G17" s="47"/>
      <c r="H17" s="47"/>
      <c r="I17" s="47">
        <f t="shared" si="1"/>
        <v>0</v>
      </c>
    </row>
    <row r="18" spans="1:9" ht="22.5" customHeight="1" x14ac:dyDescent="0.25">
      <c r="A18" s="45"/>
      <c r="B18" s="50" t="e">
        <f>+VLOOKUP(A18,'Kontni plan'!B:C,2,0)</f>
        <v>#N/A</v>
      </c>
      <c r="C18" s="47"/>
      <c r="D18" s="47"/>
      <c r="E18" s="47"/>
      <c r="F18" s="47"/>
      <c r="G18" s="47"/>
      <c r="H18" s="47"/>
      <c r="I18" s="47">
        <f t="shared" si="1"/>
        <v>0</v>
      </c>
    </row>
    <row r="19" spans="1:9" ht="22.5" customHeight="1" x14ac:dyDescent="0.25">
      <c r="A19" s="45"/>
      <c r="B19" s="50" t="e">
        <f>+VLOOKUP(A19,'Kontni plan'!B:C,2,0)</f>
        <v>#N/A</v>
      </c>
      <c r="C19" s="47"/>
      <c r="D19" s="47"/>
      <c r="E19" s="47"/>
      <c r="F19" s="47"/>
      <c r="G19" s="47"/>
      <c r="H19" s="47"/>
      <c r="I19" s="47">
        <f t="shared" si="1"/>
        <v>0</v>
      </c>
    </row>
    <row r="20" spans="1:9" ht="22.5" customHeight="1" x14ac:dyDescent="0.25">
      <c r="A20" s="45"/>
      <c r="B20" s="50" t="e">
        <f>+VLOOKUP(A20,'Kontni plan'!B:C,2,0)</f>
        <v>#N/A</v>
      </c>
      <c r="C20" s="47"/>
      <c r="D20" s="47"/>
      <c r="E20" s="47"/>
      <c r="F20" s="47"/>
      <c r="G20" s="47"/>
      <c r="H20" s="47"/>
      <c r="I20" s="47">
        <f t="shared" ref="I20:I23" si="2">SUM(C20:H20)</f>
        <v>0</v>
      </c>
    </row>
    <row r="21" spans="1:9" ht="22.5" customHeight="1" x14ac:dyDescent="0.25">
      <c r="A21" s="45"/>
      <c r="B21" s="50" t="e">
        <f>+VLOOKUP(A21,'Kontni plan'!B:C,2,0)</f>
        <v>#N/A</v>
      </c>
      <c r="C21" s="47"/>
      <c r="D21" s="47"/>
      <c r="E21" s="47"/>
      <c r="F21" s="47"/>
      <c r="G21" s="47"/>
      <c r="H21" s="47"/>
      <c r="I21" s="47">
        <f t="shared" si="2"/>
        <v>0</v>
      </c>
    </row>
    <row r="22" spans="1:9" ht="22.5" customHeight="1" x14ac:dyDescent="0.25">
      <c r="A22" s="45"/>
      <c r="B22" s="50" t="e">
        <f>+VLOOKUP(A22,'Kontni plan'!B:C,2,0)</f>
        <v>#N/A</v>
      </c>
      <c r="C22" s="47"/>
      <c r="D22" s="47"/>
      <c r="E22" s="47"/>
      <c r="F22" s="47"/>
      <c r="G22" s="47"/>
      <c r="H22" s="47"/>
      <c r="I22" s="47">
        <f t="shared" si="2"/>
        <v>0</v>
      </c>
    </row>
    <row r="23" spans="1:9" ht="22.5" customHeight="1" x14ac:dyDescent="0.25">
      <c r="A23" s="45"/>
      <c r="B23" s="50" t="e">
        <f>+VLOOKUP(A23,'Kontni plan'!B:C,2,0)</f>
        <v>#N/A</v>
      </c>
      <c r="C23" s="47"/>
      <c r="D23" s="47"/>
      <c r="E23" s="47"/>
      <c r="F23" s="47"/>
      <c r="G23" s="47"/>
      <c r="H23" s="47"/>
      <c r="I23" s="47">
        <f t="shared" si="2"/>
        <v>0</v>
      </c>
    </row>
  </sheetData>
  <mergeCells count="7">
    <mergeCell ref="I1:I2"/>
    <mergeCell ref="E3:H3"/>
    <mergeCell ref="A1:A2"/>
    <mergeCell ref="B1:B2"/>
    <mergeCell ref="C1:C2"/>
    <mergeCell ref="D1:D2"/>
    <mergeCell ref="E1:H1"/>
  </mergeCells>
  <pageMargins left="0.51181102362204722" right="0.51181102362204722" top="0.55118110236220474" bottom="0.55118110236220474" header="0" footer="0"/>
  <pageSetup paperSize="9" orientation="landscape" horizontalDpi="4294967294" verticalDpi="4294967295" r:id="rId1"/>
  <headerFooter>
    <oddHeader>&amp;C&amp;"Calibri,Podebljano"&amp;14PRIHODI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200-000000000000}">
          <x14:formula1>
            <xm:f>'Kontni plan'!$B$146:$B$319</xm:f>
          </x14:formula1>
          <xm:sqref>A5:A1048576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46"/>
  <sheetViews>
    <sheetView view="pageLayout" zoomScaleNormal="100" workbookViewId="0">
      <selection activeCell="A2" sqref="A2:G2"/>
    </sheetView>
  </sheetViews>
  <sheetFormatPr defaultRowHeight="15" x14ac:dyDescent="0.25"/>
  <cols>
    <col min="1" max="1" width="7.5703125" bestFit="1" customWidth="1"/>
    <col min="2" max="2" width="38.140625" customWidth="1"/>
    <col min="3" max="3" width="13.42578125" style="48" customWidth="1"/>
    <col min="4" max="4" width="15" style="48" customWidth="1"/>
    <col min="5" max="8" width="11.28515625" style="48" customWidth="1"/>
    <col min="9" max="9" width="13.42578125" style="48" customWidth="1"/>
  </cols>
  <sheetData>
    <row r="1" spans="1:9" x14ac:dyDescent="0.25">
      <c r="A1" s="130" t="s">
        <v>498</v>
      </c>
      <c r="B1" s="130" t="s">
        <v>503</v>
      </c>
      <c r="C1" s="125" t="s">
        <v>488</v>
      </c>
      <c r="D1" s="125" t="s">
        <v>489</v>
      </c>
      <c r="E1" s="133" t="s">
        <v>490</v>
      </c>
      <c r="F1" s="134"/>
      <c r="G1" s="134"/>
      <c r="H1" s="135"/>
      <c r="I1" s="125" t="s">
        <v>491</v>
      </c>
    </row>
    <row r="2" spans="1:9" ht="39" customHeight="1" thickBot="1" x14ac:dyDescent="0.3">
      <c r="A2" s="131"/>
      <c r="B2" s="132"/>
      <c r="C2" s="126"/>
      <c r="D2" s="126"/>
      <c r="E2" s="43" t="s">
        <v>492</v>
      </c>
      <c r="F2" s="43" t="s">
        <v>493</v>
      </c>
      <c r="G2" s="43" t="s">
        <v>494</v>
      </c>
      <c r="H2" s="43" t="s">
        <v>495</v>
      </c>
      <c r="I2" s="126"/>
    </row>
    <row r="3" spans="1:9" ht="17.25" thickBot="1" x14ac:dyDescent="0.3">
      <c r="A3" s="56" t="str">
        <f>+IF(C3=C4," ","GREŠKA")</f>
        <v>GREŠKA</v>
      </c>
      <c r="B3" s="55" t="s">
        <v>499</v>
      </c>
      <c r="C3" s="57">
        <f>+'2. IZVRŠENJE PLANA PROGRAMA'!F2</f>
        <v>245721.12</v>
      </c>
      <c r="D3" s="44"/>
      <c r="E3" s="127"/>
      <c r="F3" s="128"/>
      <c r="G3" s="128"/>
      <c r="H3" s="129"/>
      <c r="I3" s="58">
        <f>+'2. IZVRŠENJE PLANA PROGRAMA'!E2</f>
        <v>114271.78</v>
      </c>
    </row>
    <row r="4" spans="1:9" ht="15.75" customHeight="1" thickBot="1" x14ac:dyDescent="0.3">
      <c r="A4" s="59" t="str">
        <f>+IF(I3=I4," ","GREŠKA")</f>
        <v>GREŠKA</v>
      </c>
      <c r="B4" s="53" t="s">
        <v>497</v>
      </c>
      <c r="C4" s="51">
        <f t="shared" ref="C4:I4" si="0">SUM(C5:C1048576)</f>
        <v>81500</v>
      </c>
      <c r="D4" s="46">
        <f t="shared" si="0"/>
        <v>14455</v>
      </c>
      <c r="E4" s="46"/>
      <c r="F4" s="46">
        <f t="shared" si="0"/>
        <v>0</v>
      </c>
      <c r="G4" s="46">
        <f t="shared" si="0"/>
        <v>0</v>
      </c>
      <c r="H4" s="46">
        <f t="shared" si="0"/>
        <v>0</v>
      </c>
      <c r="I4" s="46">
        <f t="shared" si="0"/>
        <v>95955</v>
      </c>
    </row>
    <row r="5" spans="1:9" ht="22.5" customHeight="1" x14ac:dyDescent="0.25">
      <c r="A5" s="45"/>
      <c r="B5" s="52">
        <v>32391</v>
      </c>
      <c r="C5" s="47">
        <v>24000</v>
      </c>
      <c r="D5" s="47">
        <v>4000</v>
      </c>
      <c r="E5" s="47"/>
      <c r="F5" s="47"/>
      <c r="G5" s="47"/>
      <c r="H5" s="47"/>
      <c r="I5" s="47">
        <f>SUM(C5:H5)</f>
        <v>28000</v>
      </c>
    </row>
    <row r="6" spans="1:9" ht="22.5" customHeight="1" x14ac:dyDescent="0.25">
      <c r="A6" s="45"/>
      <c r="B6" s="50">
        <v>32339</v>
      </c>
      <c r="C6" s="47">
        <v>12000</v>
      </c>
      <c r="D6" s="47">
        <v>0</v>
      </c>
      <c r="E6" s="47"/>
      <c r="F6" s="47"/>
      <c r="G6" s="47"/>
      <c r="H6" s="47"/>
      <c r="I6" s="47">
        <f>SUM(C6:H6)</f>
        <v>12000</v>
      </c>
    </row>
    <row r="7" spans="1:9" ht="22.5" customHeight="1" x14ac:dyDescent="0.25">
      <c r="A7" s="45"/>
      <c r="B7" s="50">
        <v>32372</v>
      </c>
      <c r="C7" s="47">
        <v>0</v>
      </c>
      <c r="D7" s="47">
        <v>4900</v>
      </c>
      <c r="E7" s="47"/>
      <c r="F7" s="47"/>
      <c r="G7" s="47"/>
      <c r="H7" s="47"/>
      <c r="I7" s="47">
        <f t="shared" ref="I7:I44" si="1">SUM(C7:H7)</f>
        <v>4900</v>
      </c>
    </row>
    <row r="8" spans="1:9" ht="22.5" customHeight="1" x14ac:dyDescent="0.25">
      <c r="A8" s="45"/>
      <c r="B8" s="50">
        <v>42211</v>
      </c>
      <c r="C8" s="47">
        <v>28000</v>
      </c>
      <c r="D8" s="47">
        <v>5074</v>
      </c>
      <c r="E8" s="47"/>
      <c r="F8" s="47"/>
      <c r="G8" s="47"/>
      <c r="H8" s="47"/>
      <c r="I8" s="47">
        <f t="shared" si="1"/>
        <v>33074</v>
      </c>
    </row>
    <row r="9" spans="1:9" ht="22.5" customHeight="1" x14ac:dyDescent="0.25">
      <c r="A9" s="45"/>
      <c r="B9" s="50">
        <v>42239</v>
      </c>
      <c r="C9" s="47">
        <v>2500</v>
      </c>
      <c r="D9" s="47">
        <v>481</v>
      </c>
      <c r="E9" s="47"/>
      <c r="F9" s="47"/>
      <c r="G9" s="47"/>
      <c r="H9" s="47"/>
      <c r="I9" s="47">
        <f t="shared" si="1"/>
        <v>2981</v>
      </c>
    </row>
    <row r="10" spans="1:9" ht="22.5" customHeight="1" x14ac:dyDescent="0.25">
      <c r="A10" s="45"/>
      <c r="B10" s="50">
        <v>32331</v>
      </c>
      <c r="C10" s="47">
        <v>15000</v>
      </c>
      <c r="D10" s="47"/>
      <c r="E10" s="61"/>
      <c r="F10" s="47"/>
      <c r="G10" s="47"/>
      <c r="H10" s="47"/>
      <c r="I10" s="47">
        <f t="shared" si="1"/>
        <v>15000</v>
      </c>
    </row>
    <row r="11" spans="1:9" ht="22.5" customHeight="1" x14ac:dyDescent="0.25">
      <c r="A11" s="45"/>
      <c r="B11" s="50" t="e">
        <f>+VLOOKUP(A11,'Kontni plan'!B:C,2,0)</f>
        <v>#N/A</v>
      </c>
      <c r="C11" s="47"/>
      <c r="D11" s="47"/>
      <c r="E11" s="47"/>
      <c r="F11" s="47"/>
      <c r="G11" s="47"/>
      <c r="H11" s="47"/>
      <c r="I11" s="47">
        <f t="shared" si="1"/>
        <v>0</v>
      </c>
    </row>
    <row r="12" spans="1:9" ht="22.5" customHeight="1" x14ac:dyDescent="0.25">
      <c r="A12" s="45"/>
      <c r="B12" s="50" t="e">
        <f>+VLOOKUP(A12,'Kontni plan'!B:C,2,0)</f>
        <v>#N/A</v>
      </c>
      <c r="C12" s="47"/>
      <c r="D12" s="47"/>
      <c r="E12" s="47"/>
      <c r="F12" s="47"/>
      <c r="G12" s="47"/>
      <c r="H12" s="47"/>
      <c r="I12" s="47">
        <f t="shared" si="1"/>
        <v>0</v>
      </c>
    </row>
    <row r="13" spans="1:9" ht="22.5" customHeight="1" x14ac:dyDescent="0.25">
      <c r="A13" s="45"/>
      <c r="B13" s="50" t="e">
        <f>+VLOOKUP(A13,'Kontni plan'!B:C,2,0)</f>
        <v>#N/A</v>
      </c>
      <c r="C13" s="47"/>
      <c r="D13" s="47"/>
      <c r="E13" s="47"/>
      <c r="F13" s="47"/>
      <c r="G13" s="47"/>
      <c r="H13" s="47"/>
      <c r="I13" s="47">
        <f t="shared" si="1"/>
        <v>0</v>
      </c>
    </row>
    <row r="14" spans="1:9" ht="22.5" customHeight="1" x14ac:dyDescent="0.25">
      <c r="A14" s="45"/>
      <c r="B14" s="50" t="e">
        <f>+VLOOKUP(A14,'Kontni plan'!B:C,2,0)</f>
        <v>#N/A</v>
      </c>
      <c r="C14" s="47"/>
      <c r="D14" s="47"/>
      <c r="E14" s="47"/>
      <c r="F14" s="47"/>
      <c r="G14" s="47"/>
      <c r="H14" s="47"/>
      <c r="I14" s="47">
        <f t="shared" si="1"/>
        <v>0</v>
      </c>
    </row>
    <row r="15" spans="1:9" ht="22.5" customHeight="1" x14ac:dyDescent="0.25">
      <c r="A15" s="45"/>
      <c r="B15" s="50" t="e">
        <f>+VLOOKUP(A15,'Kontni plan'!B:C,2,0)</f>
        <v>#N/A</v>
      </c>
      <c r="C15" s="47"/>
      <c r="D15" s="47"/>
      <c r="E15" s="47"/>
      <c r="F15" s="47"/>
      <c r="G15" s="47"/>
      <c r="H15" s="47"/>
      <c r="I15" s="47">
        <f t="shared" si="1"/>
        <v>0</v>
      </c>
    </row>
    <row r="16" spans="1:9" ht="22.5" customHeight="1" x14ac:dyDescent="0.25">
      <c r="A16" s="45"/>
      <c r="B16" s="50" t="e">
        <f>+VLOOKUP(A16,'Kontni plan'!B:C,2,0)</f>
        <v>#N/A</v>
      </c>
      <c r="C16" s="47"/>
      <c r="D16" s="47"/>
      <c r="E16" s="47"/>
      <c r="F16" s="47"/>
      <c r="G16" s="47"/>
      <c r="H16" s="47"/>
      <c r="I16" s="47">
        <f t="shared" si="1"/>
        <v>0</v>
      </c>
    </row>
    <row r="17" spans="1:9" ht="22.5" customHeight="1" x14ac:dyDescent="0.25">
      <c r="A17" s="45"/>
      <c r="B17" s="50" t="e">
        <f>+VLOOKUP(A17,'Kontni plan'!B:C,2,0)</f>
        <v>#N/A</v>
      </c>
      <c r="C17" s="47"/>
      <c r="D17" s="47"/>
      <c r="E17" s="47"/>
      <c r="F17" s="47"/>
      <c r="G17" s="47"/>
      <c r="H17" s="47"/>
      <c r="I17" s="47">
        <f t="shared" si="1"/>
        <v>0</v>
      </c>
    </row>
    <row r="18" spans="1:9" ht="22.5" customHeight="1" x14ac:dyDescent="0.25">
      <c r="A18" s="45"/>
      <c r="B18" s="50" t="e">
        <f>+VLOOKUP(A18,'Kontni plan'!B:C,2,0)</f>
        <v>#N/A</v>
      </c>
      <c r="C18" s="47"/>
      <c r="D18" s="47"/>
      <c r="E18" s="47"/>
      <c r="F18" s="47"/>
      <c r="G18" s="47"/>
      <c r="H18" s="47"/>
      <c r="I18" s="47">
        <f t="shared" si="1"/>
        <v>0</v>
      </c>
    </row>
    <row r="19" spans="1:9" ht="22.5" customHeight="1" x14ac:dyDescent="0.25">
      <c r="A19" s="45"/>
      <c r="B19" s="50" t="e">
        <f>+VLOOKUP(A19,'Kontni plan'!B:C,2,0)</f>
        <v>#N/A</v>
      </c>
      <c r="C19" s="47"/>
      <c r="D19" s="47"/>
      <c r="E19" s="47"/>
      <c r="F19" s="47"/>
      <c r="G19" s="47"/>
      <c r="H19" s="47"/>
      <c r="I19" s="47">
        <f t="shared" si="1"/>
        <v>0</v>
      </c>
    </row>
    <row r="20" spans="1:9" ht="22.5" customHeight="1" x14ac:dyDescent="0.25">
      <c r="A20" s="45"/>
      <c r="B20" s="50" t="e">
        <f>+VLOOKUP(A20,'Kontni plan'!B:C,2,0)</f>
        <v>#N/A</v>
      </c>
      <c r="C20" s="47"/>
      <c r="D20" s="47"/>
      <c r="E20" s="47"/>
      <c r="F20" s="47"/>
      <c r="G20" s="47"/>
      <c r="H20" s="47"/>
      <c r="I20" s="47">
        <f t="shared" si="1"/>
        <v>0</v>
      </c>
    </row>
    <row r="21" spans="1:9" ht="22.5" customHeight="1" x14ac:dyDescent="0.25">
      <c r="A21" s="45"/>
      <c r="B21" s="50" t="e">
        <f>+VLOOKUP(A21,'Kontni plan'!B:C,2,0)</f>
        <v>#N/A</v>
      </c>
      <c r="C21" s="47"/>
      <c r="D21" s="47"/>
      <c r="E21" s="47"/>
      <c r="F21" s="47"/>
      <c r="G21" s="47"/>
      <c r="H21" s="47"/>
      <c r="I21" s="47">
        <f t="shared" si="1"/>
        <v>0</v>
      </c>
    </row>
    <row r="22" spans="1:9" ht="22.5" customHeight="1" x14ac:dyDescent="0.25">
      <c r="A22" s="45"/>
      <c r="B22" s="50" t="e">
        <f>+VLOOKUP(A22,'Kontni plan'!B:C,2,0)</f>
        <v>#N/A</v>
      </c>
      <c r="C22" s="47"/>
      <c r="D22" s="47"/>
      <c r="E22" s="47"/>
      <c r="F22" s="47"/>
      <c r="G22" s="47"/>
      <c r="H22" s="47"/>
      <c r="I22" s="47">
        <f t="shared" si="1"/>
        <v>0</v>
      </c>
    </row>
    <row r="23" spans="1:9" ht="22.5" customHeight="1" x14ac:dyDescent="0.25">
      <c r="A23" s="45"/>
      <c r="B23" s="50" t="e">
        <f>+VLOOKUP(A23,'Kontni plan'!B:C,2,0)</f>
        <v>#N/A</v>
      </c>
      <c r="C23" s="47"/>
      <c r="D23" s="47"/>
      <c r="E23" s="47"/>
      <c r="F23" s="47"/>
      <c r="G23" s="47"/>
      <c r="H23" s="47"/>
      <c r="I23" s="47">
        <f t="shared" si="1"/>
        <v>0</v>
      </c>
    </row>
    <row r="24" spans="1:9" ht="22.5" customHeight="1" x14ac:dyDescent="0.25">
      <c r="A24" s="45"/>
      <c r="B24" s="50" t="e">
        <f>+VLOOKUP(A24,'Kontni plan'!B:C,2,0)</f>
        <v>#N/A</v>
      </c>
      <c r="C24" s="47"/>
      <c r="D24" s="47"/>
      <c r="E24" s="47"/>
      <c r="F24" s="47"/>
      <c r="G24" s="47"/>
      <c r="H24" s="47"/>
      <c r="I24" s="47">
        <f t="shared" si="1"/>
        <v>0</v>
      </c>
    </row>
    <row r="25" spans="1:9" ht="22.5" customHeight="1" x14ac:dyDescent="0.25">
      <c r="A25" s="45"/>
      <c r="B25" s="50" t="e">
        <f>+VLOOKUP(A25,'Kontni plan'!B:C,2,0)</f>
        <v>#N/A</v>
      </c>
      <c r="C25" s="47"/>
      <c r="D25" s="47"/>
      <c r="E25" s="47"/>
      <c r="F25" s="47"/>
      <c r="G25" s="47"/>
      <c r="H25" s="47"/>
      <c r="I25" s="47">
        <f t="shared" si="1"/>
        <v>0</v>
      </c>
    </row>
    <row r="26" spans="1:9" ht="22.5" customHeight="1" x14ac:dyDescent="0.25">
      <c r="A26" s="45"/>
      <c r="B26" s="50" t="e">
        <f>+VLOOKUP(A26,'Kontni plan'!B:C,2,0)</f>
        <v>#N/A</v>
      </c>
      <c r="C26" s="47"/>
      <c r="D26" s="47"/>
      <c r="E26" s="47"/>
      <c r="F26" s="47"/>
      <c r="G26" s="47"/>
      <c r="H26" s="47"/>
      <c r="I26" s="47">
        <f t="shared" si="1"/>
        <v>0</v>
      </c>
    </row>
    <row r="27" spans="1:9" ht="22.5" customHeight="1" x14ac:dyDescent="0.25">
      <c r="A27" s="45"/>
      <c r="B27" s="50" t="e">
        <f>+VLOOKUP(A27,'Kontni plan'!B:C,2,0)</f>
        <v>#N/A</v>
      </c>
      <c r="C27" s="47"/>
      <c r="D27" s="47"/>
      <c r="E27" s="47"/>
      <c r="F27" s="47"/>
      <c r="G27" s="47"/>
      <c r="H27" s="47"/>
      <c r="I27" s="47">
        <f t="shared" si="1"/>
        <v>0</v>
      </c>
    </row>
    <row r="28" spans="1:9" ht="22.5" customHeight="1" x14ac:dyDescent="0.25">
      <c r="A28" s="45"/>
      <c r="B28" s="50" t="e">
        <f>+VLOOKUP(A28,'Kontni plan'!B:C,2,0)</f>
        <v>#N/A</v>
      </c>
      <c r="C28" s="47"/>
      <c r="D28" s="47"/>
      <c r="E28" s="47"/>
      <c r="F28" s="47"/>
      <c r="G28" s="47"/>
      <c r="H28" s="47"/>
      <c r="I28" s="47">
        <f t="shared" si="1"/>
        <v>0</v>
      </c>
    </row>
    <row r="29" spans="1:9" ht="22.5" customHeight="1" x14ac:dyDescent="0.25">
      <c r="A29" s="45"/>
      <c r="B29" s="50" t="e">
        <f>+VLOOKUP(A29,'Kontni plan'!B:C,2,0)</f>
        <v>#N/A</v>
      </c>
      <c r="C29" s="47"/>
      <c r="D29" s="47"/>
      <c r="E29" s="47"/>
      <c r="F29" s="47"/>
      <c r="G29" s="47"/>
      <c r="H29" s="47"/>
      <c r="I29" s="47">
        <f t="shared" si="1"/>
        <v>0</v>
      </c>
    </row>
    <row r="30" spans="1:9" ht="22.5" customHeight="1" x14ac:dyDescent="0.25">
      <c r="A30" s="45"/>
      <c r="B30" s="50" t="e">
        <f>+VLOOKUP(A30,'Kontni plan'!B:C,2,0)</f>
        <v>#N/A</v>
      </c>
      <c r="C30" s="47"/>
      <c r="D30" s="47"/>
      <c r="E30" s="47"/>
      <c r="F30" s="47"/>
      <c r="G30" s="47"/>
      <c r="H30" s="47"/>
      <c r="I30" s="47">
        <f t="shared" si="1"/>
        <v>0</v>
      </c>
    </row>
    <row r="31" spans="1:9" ht="22.5" customHeight="1" x14ac:dyDescent="0.25">
      <c r="A31" s="45"/>
      <c r="B31" s="50" t="e">
        <f>+VLOOKUP(A31,'Kontni plan'!B:C,2,0)</f>
        <v>#N/A</v>
      </c>
      <c r="C31" s="47"/>
      <c r="D31" s="47"/>
      <c r="E31" s="47"/>
      <c r="F31" s="47"/>
      <c r="G31" s="47"/>
      <c r="H31" s="47"/>
      <c r="I31" s="47">
        <f t="shared" si="1"/>
        <v>0</v>
      </c>
    </row>
    <row r="32" spans="1:9" ht="22.5" customHeight="1" x14ac:dyDescent="0.25">
      <c r="A32" s="45"/>
      <c r="B32" s="50" t="e">
        <f>+VLOOKUP(A32,'Kontni plan'!B:C,2,0)</f>
        <v>#N/A</v>
      </c>
      <c r="C32" s="47"/>
      <c r="D32" s="47"/>
      <c r="E32" s="47"/>
      <c r="F32" s="47"/>
      <c r="G32" s="47"/>
      <c r="H32" s="47"/>
      <c r="I32" s="47">
        <f t="shared" si="1"/>
        <v>0</v>
      </c>
    </row>
    <row r="33" spans="1:9" ht="22.5" customHeight="1" x14ac:dyDescent="0.25">
      <c r="A33" s="45"/>
      <c r="B33" s="50" t="e">
        <f>+VLOOKUP(A33,'Kontni plan'!B:C,2,0)</f>
        <v>#N/A</v>
      </c>
      <c r="C33" s="47"/>
      <c r="D33" s="47"/>
      <c r="E33" s="47"/>
      <c r="F33" s="47"/>
      <c r="G33" s="47"/>
      <c r="H33" s="47"/>
      <c r="I33" s="47">
        <f t="shared" si="1"/>
        <v>0</v>
      </c>
    </row>
    <row r="34" spans="1:9" ht="22.5" customHeight="1" x14ac:dyDescent="0.25">
      <c r="A34" s="45"/>
      <c r="B34" s="50" t="e">
        <f>+VLOOKUP(A34,'Kontni plan'!B:C,2,0)</f>
        <v>#N/A</v>
      </c>
      <c r="C34" s="47"/>
      <c r="D34" s="47"/>
      <c r="E34" s="47"/>
      <c r="F34" s="47"/>
      <c r="G34" s="47"/>
      <c r="H34" s="47"/>
      <c r="I34" s="47">
        <f t="shared" si="1"/>
        <v>0</v>
      </c>
    </row>
    <row r="35" spans="1:9" ht="22.5" customHeight="1" x14ac:dyDescent="0.25">
      <c r="A35" s="45"/>
      <c r="B35" s="50" t="e">
        <f>+VLOOKUP(A35,'Kontni plan'!B:C,2,0)</f>
        <v>#N/A</v>
      </c>
      <c r="C35" s="47"/>
      <c r="D35" s="47"/>
      <c r="E35" s="47"/>
      <c r="F35" s="47"/>
      <c r="G35" s="47"/>
      <c r="H35" s="47"/>
      <c r="I35" s="47">
        <f t="shared" si="1"/>
        <v>0</v>
      </c>
    </row>
    <row r="36" spans="1:9" ht="22.5" customHeight="1" x14ac:dyDescent="0.25">
      <c r="A36" s="45"/>
      <c r="B36" s="50" t="e">
        <f>+VLOOKUP(A36,'Kontni plan'!B:C,2,0)</f>
        <v>#N/A</v>
      </c>
      <c r="C36" s="47"/>
      <c r="D36" s="47"/>
      <c r="E36" s="47"/>
      <c r="F36" s="47"/>
      <c r="G36" s="47"/>
      <c r="H36" s="47"/>
      <c r="I36" s="47">
        <f t="shared" si="1"/>
        <v>0</v>
      </c>
    </row>
    <row r="37" spans="1:9" ht="22.5" customHeight="1" x14ac:dyDescent="0.25">
      <c r="A37" s="45"/>
      <c r="B37" s="50" t="e">
        <f>+VLOOKUP(A37,'Kontni plan'!B:C,2,0)</f>
        <v>#N/A</v>
      </c>
      <c r="C37" s="47"/>
      <c r="D37" s="47"/>
      <c r="E37" s="47"/>
      <c r="F37" s="47"/>
      <c r="G37" s="47"/>
      <c r="H37" s="47"/>
      <c r="I37" s="47">
        <f t="shared" si="1"/>
        <v>0</v>
      </c>
    </row>
    <row r="38" spans="1:9" ht="22.5" customHeight="1" x14ac:dyDescent="0.25">
      <c r="A38" s="45"/>
      <c r="B38" s="50" t="e">
        <f>+VLOOKUP(A38,'Kontni plan'!B:C,2,0)</f>
        <v>#N/A</v>
      </c>
      <c r="C38" s="47"/>
      <c r="D38" s="47"/>
      <c r="E38" s="47"/>
      <c r="F38" s="47"/>
      <c r="G38" s="47"/>
      <c r="H38" s="47"/>
      <c r="I38" s="47">
        <f t="shared" si="1"/>
        <v>0</v>
      </c>
    </row>
    <row r="39" spans="1:9" ht="22.5" customHeight="1" x14ac:dyDescent="0.25">
      <c r="A39" s="45"/>
      <c r="B39" s="50" t="e">
        <f>+VLOOKUP(A39,'Kontni plan'!B:C,2,0)</f>
        <v>#N/A</v>
      </c>
      <c r="C39" s="47"/>
      <c r="D39" s="47"/>
      <c r="E39" s="47"/>
      <c r="F39" s="47"/>
      <c r="G39" s="47"/>
      <c r="H39" s="47"/>
      <c r="I39" s="47">
        <f t="shared" si="1"/>
        <v>0</v>
      </c>
    </row>
    <row r="40" spans="1:9" ht="22.5" customHeight="1" x14ac:dyDescent="0.25">
      <c r="A40" s="45"/>
      <c r="B40" s="50" t="e">
        <f>+VLOOKUP(A40,'Kontni plan'!B:C,2,0)</f>
        <v>#N/A</v>
      </c>
      <c r="C40" s="47"/>
      <c r="D40" s="47"/>
      <c r="E40" s="47"/>
      <c r="F40" s="47"/>
      <c r="G40" s="47"/>
      <c r="H40" s="47"/>
      <c r="I40" s="47">
        <f t="shared" si="1"/>
        <v>0</v>
      </c>
    </row>
    <row r="41" spans="1:9" ht="22.5" customHeight="1" x14ac:dyDescent="0.25">
      <c r="A41" s="45"/>
      <c r="B41" s="50" t="e">
        <f>+VLOOKUP(A41,'Kontni plan'!B:C,2,0)</f>
        <v>#N/A</v>
      </c>
      <c r="C41" s="47"/>
      <c r="D41" s="47"/>
      <c r="E41" s="47"/>
      <c r="F41" s="47"/>
      <c r="G41" s="47"/>
      <c r="H41" s="47"/>
      <c r="I41" s="47">
        <f t="shared" si="1"/>
        <v>0</v>
      </c>
    </row>
    <row r="42" spans="1:9" ht="22.5" customHeight="1" x14ac:dyDescent="0.25">
      <c r="A42" s="45"/>
      <c r="B42" s="50" t="e">
        <f>+VLOOKUP(A42,'Kontni plan'!B:C,2,0)</f>
        <v>#N/A</v>
      </c>
      <c r="C42" s="47"/>
      <c r="D42" s="47"/>
      <c r="E42" s="47"/>
      <c r="F42" s="47"/>
      <c r="G42" s="47"/>
      <c r="H42" s="47"/>
      <c r="I42" s="47">
        <f t="shared" si="1"/>
        <v>0</v>
      </c>
    </row>
    <row r="43" spans="1:9" ht="22.5" customHeight="1" x14ac:dyDescent="0.25">
      <c r="A43" s="45"/>
      <c r="B43" s="50" t="e">
        <f>+VLOOKUP(A43,'Kontni plan'!B:C,2,0)</f>
        <v>#N/A</v>
      </c>
      <c r="C43" s="47"/>
      <c r="D43" s="47"/>
      <c r="E43" s="47"/>
      <c r="F43" s="47"/>
      <c r="G43" s="47"/>
      <c r="H43" s="47"/>
      <c r="I43" s="47">
        <f t="shared" si="1"/>
        <v>0</v>
      </c>
    </row>
    <row r="44" spans="1:9" ht="22.5" customHeight="1" x14ac:dyDescent="0.25">
      <c r="A44" s="45"/>
      <c r="B44" s="50" t="e">
        <f>+VLOOKUP(A44,'Kontni plan'!B:C,2,0)</f>
        <v>#N/A</v>
      </c>
      <c r="C44" s="47"/>
      <c r="D44" s="47"/>
      <c r="E44" s="47"/>
      <c r="F44" s="47"/>
      <c r="G44" s="47"/>
      <c r="H44" s="47"/>
      <c r="I44" s="47">
        <f t="shared" si="1"/>
        <v>0</v>
      </c>
    </row>
    <row r="45" spans="1:9" ht="22.5" customHeight="1" x14ac:dyDescent="0.25">
      <c r="A45" s="45"/>
      <c r="B45" s="50" t="e">
        <f>+VLOOKUP(A45,'Kontni plan'!B:C,2,0)</f>
        <v>#N/A</v>
      </c>
      <c r="C45" s="47"/>
      <c r="D45" s="47"/>
      <c r="E45" s="47"/>
      <c r="F45" s="47"/>
      <c r="G45" s="47"/>
      <c r="H45" s="47"/>
      <c r="I45" s="47">
        <f t="shared" ref="I45:I46" si="2">SUM(C45:H45)</f>
        <v>0</v>
      </c>
    </row>
    <row r="46" spans="1:9" ht="22.5" customHeight="1" x14ac:dyDescent="0.25">
      <c r="A46" s="45"/>
      <c r="B46" s="50" t="e">
        <f>+VLOOKUP(A46,'Kontni plan'!B:C,2,0)</f>
        <v>#N/A</v>
      </c>
      <c r="C46" s="47"/>
      <c r="D46" s="47"/>
      <c r="E46" s="47"/>
      <c r="F46" s="47"/>
      <c r="G46" s="47"/>
      <c r="H46" s="47"/>
      <c r="I46" s="47">
        <f t="shared" si="2"/>
        <v>0</v>
      </c>
    </row>
  </sheetData>
  <mergeCells count="7">
    <mergeCell ref="I1:I2"/>
    <mergeCell ref="E3:H3"/>
    <mergeCell ref="D1:D2"/>
    <mergeCell ref="E1:H1"/>
    <mergeCell ref="A1:A2"/>
    <mergeCell ref="B1:B2"/>
    <mergeCell ref="C1:C2"/>
  </mergeCells>
  <pageMargins left="0.51181102362204722" right="0.51181102362204722" top="0.55118110236220474" bottom="0.55118110236220474" header="0" footer="0"/>
  <pageSetup paperSize="9" scale="69" orientation="portrait" horizontalDpi="4294967294" verticalDpi="4294967295" r:id="rId1"/>
  <headerFooter>
    <oddHeader>&amp;C&amp;"Calibri,Podebljano"&amp;14RASHODI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300-000000000000}">
          <x14:formula1>
            <xm:f>'Kontni plan'!$B$2:$B$145</xm:f>
          </x14:formula1>
          <xm:sqref>A5:A46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9"/>
  <sheetViews>
    <sheetView topLeftCell="A10" workbookViewId="0">
      <selection activeCell="A2" sqref="A2:G2"/>
    </sheetView>
  </sheetViews>
  <sheetFormatPr defaultRowHeight="15" x14ac:dyDescent="0.25"/>
  <cols>
    <col min="1" max="1" width="8" bestFit="1" customWidth="1"/>
    <col min="2" max="2" width="12" bestFit="1" customWidth="1"/>
    <col min="3" max="3" width="72.42578125" bestFit="1" customWidth="1"/>
  </cols>
  <sheetData>
    <row r="1" spans="1:3" x14ac:dyDescent="0.25">
      <c r="A1" s="42" t="s">
        <v>184</v>
      </c>
      <c r="B1" s="42" t="s">
        <v>185</v>
      </c>
      <c r="C1" s="42" t="s">
        <v>186</v>
      </c>
    </row>
    <row r="2" spans="1:3" x14ac:dyDescent="0.25">
      <c r="A2" s="42" t="s">
        <v>187</v>
      </c>
      <c r="B2" s="49">
        <v>3111</v>
      </c>
      <c r="C2" s="42" t="s">
        <v>320</v>
      </c>
    </row>
    <row r="3" spans="1:3" x14ac:dyDescent="0.25">
      <c r="A3" s="42" t="s">
        <v>187</v>
      </c>
      <c r="B3" s="49">
        <v>3112</v>
      </c>
      <c r="C3" s="42" t="s">
        <v>321</v>
      </c>
    </row>
    <row r="4" spans="1:3" x14ac:dyDescent="0.25">
      <c r="A4" s="42" t="s">
        <v>187</v>
      </c>
      <c r="B4" s="49">
        <v>3113</v>
      </c>
      <c r="C4" s="42" t="s">
        <v>322</v>
      </c>
    </row>
    <row r="5" spans="1:3" x14ac:dyDescent="0.25">
      <c r="A5" s="42" t="s">
        <v>187</v>
      </c>
      <c r="B5" s="49">
        <v>3114</v>
      </c>
      <c r="C5" s="42" t="s">
        <v>323</v>
      </c>
    </row>
    <row r="6" spans="1:3" x14ac:dyDescent="0.25">
      <c r="A6" s="42" t="s">
        <v>187</v>
      </c>
      <c r="B6" s="49">
        <v>3121</v>
      </c>
      <c r="C6" s="42" t="s">
        <v>324</v>
      </c>
    </row>
    <row r="7" spans="1:3" x14ac:dyDescent="0.25">
      <c r="A7" s="42" t="s">
        <v>187</v>
      </c>
      <c r="B7" s="49">
        <v>3131</v>
      </c>
      <c r="C7" s="42" t="s">
        <v>263</v>
      </c>
    </row>
    <row r="8" spans="1:3" x14ac:dyDescent="0.25">
      <c r="A8" s="42" t="s">
        <v>187</v>
      </c>
      <c r="B8" s="49">
        <v>3132</v>
      </c>
      <c r="C8" s="42" t="s">
        <v>261</v>
      </c>
    </row>
    <row r="9" spans="1:3" x14ac:dyDescent="0.25">
      <c r="A9" s="42" t="s">
        <v>187</v>
      </c>
      <c r="B9" s="49">
        <v>3133</v>
      </c>
      <c r="C9" s="42" t="s">
        <v>264</v>
      </c>
    </row>
    <row r="10" spans="1:3" x14ac:dyDescent="0.25">
      <c r="A10" s="42" t="s">
        <v>187</v>
      </c>
      <c r="B10" s="49">
        <v>3211</v>
      </c>
      <c r="C10" s="42" t="s">
        <v>291</v>
      </c>
    </row>
    <row r="11" spans="1:3" x14ac:dyDescent="0.25">
      <c r="A11" s="42" t="s">
        <v>187</v>
      </c>
      <c r="B11" s="49">
        <v>3212</v>
      </c>
      <c r="C11" s="42" t="s">
        <v>292</v>
      </c>
    </row>
    <row r="12" spans="1:3" x14ac:dyDescent="0.25">
      <c r="A12" s="42" t="s">
        <v>187</v>
      </c>
      <c r="B12" s="49">
        <v>3213</v>
      </c>
      <c r="C12" s="42" t="s">
        <v>293</v>
      </c>
    </row>
    <row r="13" spans="1:3" x14ac:dyDescent="0.25">
      <c r="A13" s="42" t="s">
        <v>187</v>
      </c>
      <c r="B13" s="49">
        <v>3214</v>
      </c>
      <c r="C13" s="42" t="s">
        <v>294</v>
      </c>
    </row>
    <row r="14" spans="1:3" x14ac:dyDescent="0.25">
      <c r="A14" s="42" t="s">
        <v>187</v>
      </c>
      <c r="B14" s="49">
        <v>3221</v>
      </c>
      <c r="C14" s="42" t="s">
        <v>295</v>
      </c>
    </row>
    <row r="15" spans="1:3" x14ac:dyDescent="0.25">
      <c r="A15" s="42" t="s">
        <v>187</v>
      </c>
      <c r="B15" s="49">
        <v>3222</v>
      </c>
      <c r="C15" s="42" t="s">
        <v>296</v>
      </c>
    </row>
    <row r="16" spans="1:3" x14ac:dyDescent="0.25">
      <c r="A16" s="42" t="s">
        <v>187</v>
      </c>
      <c r="B16" s="49">
        <v>3223</v>
      </c>
      <c r="C16" s="42" t="s">
        <v>297</v>
      </c>
    </row>
    <row r="17" spans="1:3" x14ac:dyDescent="0.25">
      <c r="A17" s="42" t="s">
        <v>187</v>
      </c>
      <c r="B17" s="49">
        <v>3224</v>
      </c>
      <c r="C17" s="42" t="s">
        <v>298</v>
      </c>
    </row>
    <row r="18" spans="1:3" x14ac:dyDescent="0.25">
      <c r="A18" s="42" t="s">
        <v>187</v>
      </c>
      <c r="B18" s="49">
        <v>3225</v>
      </c>
      <c r="C18" s="42" t="s">
        <v>299</v>
      </c>
    </row>
    <row r="19" spans="1:3" x14ac:dyDescent="0.25">
      <c r="A19" s="42" t="s">
        <v>187</v>
      </c>
      <c r="B19" s="49">
        <v>3226</v>
      </c>
      <c r="C19" s="42" t="s">
        <v>325</v>
      </c>
    </row>
    <row r="20" spans="1:3" x14ac:dyDescent="0.25">
      <c r="A20" s="42" t="s">
        <v>187</v>
      </c>
      <c r="B20" s="49">
        <v>3227</v>
      </c>
      <c r="C20" s="42" t="s">
        <v>300</v>
      </c>
    </row>
    <row r="21" spans="1:3" x14ac:dyDescent="0.25">
      <c r="A21" s="42" t="s">
        <v>187</v>
      </c>
      <c r="B21" s="49">
        <v>3231</v>
      </c>
      <c r="C21" s="42" t="s">
        <v>301</v>
      </c>
    </row>
    <row r="22" spans="1:3" x14ac:dyDescent="0.25">
      <c r="A22" s="42" t="s">
        <v>187</v>
      </c>
      <c r="B22" s="49">
        <v>3232</v>
      </c>
      <c r="C22" s="42" t="s">
        <v>302</v>
      </c>
    </row>
    <row r="23" spans="1:3" x14ac:dyDescent="0.25">
      <c r="A23" s="42" t="s">
        <v>187</v>
      </c>
      <c r="B23" s="49">
        <v>3233</v>
      </c>
      <c r="C23" s="42" t="s">
        <v>303</v>
      </c>
    </row>
    <row r="24" spans="1:3" x14ac:dyDescent="0.25">
      <c r="A24" s="42" t="s">
        <v>187</v>
      </c>
      <c r="B24" s="49">
        <v>3234</v>
      </c>
      <c r="C24" s="42" t="s">
        <v>304</v>
      </c>
    </row>
    <row r="25" spans="1:3" x14ac:dyDescent="0.25">
      <c r="A25" s="42" t="s">
        <v>187</v>
      </c>
      <c r="B25" s="49">
        <v>3235</v>
      </c>
      <c r="C25" s="42" t="s">
        <v>305</v>
      </c>
    </row>
    <row r="26" spans="1:3" x14ac:dyDescent="0.25">
      <c r="A26" s="42" t="s">
        <v>187</v>
      </c>
      <c r="B26" s="49">
        <v>3236</v>
      </c>
      <c r="C26" s="42" t="s">
        <v>306</v>
      </c>
    </row>
    <row r="27" spans="1:3" x14ac:dyDescent="0.25">
      <c r="A27" s="42" t="s">
        <v>187</v>
      </c>
      <c r="B27" s="49">
        <v>3237</v>
      </c>
      <c r="C27" s="42" t="s">
        <v>307</v>
      </c>
    </row>
    <row r="28" spans="1:3" x14ac:dyDescent="0.25">
      <c r="A28" s="42" t="s">
        <v>187</v>
      </c>
      <c r="B28" s="49">
        <v>3238</v>
      </c>
      <c r="C28" s="42" t="s">
        <v>308</v>
      </c>
    </row>
    <row r="29" spans="1:3" x14ac:dyDescent="0.25">
      <c r="A29" s="42" t="s">
        <v>187</v>
      </c>
      <c r="B29" s="49">
        <v>3239</v>
      </c>
      <c r="C29" s="42" t="s">
        <v>309</v>
      </c>
    </row>
    <row r="30" spans="1:3" x14ac:dyDescent="0.25">
      <c r="A30" s="42" t="s">
        <v>187</v>
      </c>
      <c r="B30" s="49">
        <v>3241</v>
      </c>
      <c r="C30" s="42" t="s">
        <v>326</v>
      </c>
    </row>
    <row r="31" spans="1:3" x14ac:dyDescent="0.25">
      <c r="A31" s="42" t="s">
        <v>187</v>
      </c>
      <c r="B31" s="49">
        <v>3291</v>
      </c>
      <c r="C31" s="42" t="s">
        <v>311</v>
      </c>
    </row>
    <row r="32" spans="1:3" x14ac:dyDescent="0.25">
      <c r="A32" s="42" t="s">
        <v>187</v>
      </c>
      <c r="B32" s="49">
        <v>3292</v>
      </c>
      <c r="C32" s="42" t="s">
        <v>312</v>
      </c>
    </row>
    <row r="33" spans="1:3" x14ac:dyDescent="0.25">
      <c r="A33" s="42" t="s">
        <v>187</v>
      </c>
      <c r="B33" s="49">
        <v>3293</v>
      </c>
      <c r="C33" s="42" t="s">
        <v>313</v>
      </c>
    </row>
    <row r="34" spans="1:3" x14ac:dyDescent="0.25">
      <c r="A34" s="42" t="s">
        <v>187</v>
      </c>
      <c r="B34" s="49">
        <v>3294</v>
      </c>
      <c r="C34" s="42" t="s">
        <v>314</v>
      </c>
    </row>
    <row r="35" spans="1:3" x14ac:dyDescent="0.25">
      <c r="A35" s="42" t="s">
        <v>187</v>
      </c>
      <c r="B35" s="49">
        <v>3295</v>
      </c>
      <c r="C35" s="42" t="s">
        <v>315</v>
      </c>
    </row>
    <row r="36" spans="1:3" x14ac:dyDescent="0.25">
      <c r="A36" s="42" t="s">
        <v>187</v>
      </c>
      <c r="B36" s="49">
        <v>3296</v>
      </c>
      <c r="C36" s="42" t="s">
        <v>328</v>
      </c>
    </row>
    <row r="37" spans="1:3" x14ac:dyDescent="0.25">
      <c r="A37" s="42" t="s">
        <v>187</v>
      </c>
      <c r="B37" s="49">
        <v>3299</v>
      </c>
      <c r="C37" s="42" t="s">
        <v>310</v>
      </c>
    </row>
    <row r="38" spans="1:3" x14ac:dyDescent="0.25">
      <c r="A38" s="42" t="s">
        <v>187</v>
      </c>
      <c r="B38" s="49">
        <v>3411</v>
      </c>
      <c r="C38" s="42" t="s">
        <v>329</v>
      </c>
    </row>
    <row r="39" spans="1:3" x14ac:dyDescent="0.25">
      <c r="A39" s="42" t="s">
        <v>187</v>
      </c>
      <c r="B39" s="49">
        <v>3412</v>
      </c>
      <c r="C39" s="42" t="s">
        <v>330</v>
      </c>
    </row>
    <row r="40" spans="1:3" x14ac:dyDescent="0.25">
      <c r="A40" s="42" t="s">
        <v>187</v>
      </c>
      <c r="B40" s="49">
        <v>3413</v>
      </c>
      <c r="C40" s="42" t="s">
        <v>331</v>
      </c>
    </row>
    <row r="41" spans="1:3" x14ac:dyDescent="0.25">
      <c r="A41" s="42" t="s">
        <v>187</v>
      </c>
      <c r="B41" s="49">
        <v>3419</v>
      </c>
      <c r="C41" s="42" t="s">
        <v>332</v>
      </c>
    </row>
    <row r="42" spans="1:3" x14ac:dyDescent="0.25">
      <c r="A42" s="42" t="s">
        <v>187</v>
      </c>
      <c r="B42" s="49">
        <v>3421</v>
      </c>
      <c r="C42" s="42" t="s">
        <v>333</v>
      </c>
    </row>
    <row r="43" spans="1:3" x14ac:dyDescent="0.25">
      <c r="A43" s="42" t="s">
        <v>187</v>
      </c>
      <c r="B43" s="49">
        <v>3422</v>
      </c>
      <c r="C43" s="42" t="s">
        <v>334</v>
      </c>
    </row>
    <row r="44" spans="1:3" x14ac:dyDescent="0.25">
      <c r="A44" s="42" t="s">
        <v>187</v>
      </c>
      <c r="B44" s="49">
        <v>3423</v>
      </c>
      <c r="C44" s="42" t="s">
        <v>335</v>
      </c>
    </row>
    <row r="45" spans="1:3" x14ac:dyDescent="0.25">
      <c r="A45" s="42" t="s">
        <v>187</v>
      </c>
      <c r="B45" s="49">
        <v>3425</v>
      </c>
      <c r="C45" s="42" t="s">
        <v>336</v>
      </c>
    </row>
    <row r="46" spans="1:3" x14ac:dyDescent="0.25">
      <c r="A46" s="42" t="s">
        <v>187</v>
      </c>
      <c r="B46" s="49">
        <v>3426</v>
      </c>
      <c r="C46" s="42" t="s">
        <v>337</v>
      </c>
    </row>
    <row r="47" spans="1:3" x14ac:dyDescent="0.25">
      <c r="A47" s="42" t="s">
        <v>187</v>
      </c>
      <c r="B47" s="49">
        <v>3427</v>
      </c>
      <c r="C47" s="42" t="s">
        <v>338</v>
      </c>
    </row>
    <row r="48" spans="1:3" x14ac:dyDescent="0.25">
      <c r="A48" s="42" t="s">
        <v>187</v>
      </c>
      <c r="B48" s="49">
        <v>3428</v>
      </c>
      <c r="C48" s="42" t="s">
        <v>339</v>
      </c>
    </row>
    <row r="49" spans="1:3" x14ac:dyDescent="0.25">
      <c r="A49" s="42" t="s">
        <v>187</v>
      </c>
      <c r="B49" s="49">
        <v>3431</v>
      </c>
      <c r="C49" s="42" t="s">
        <v>340</v>
      </c>
    </row>
    <row r="50" spans="1:3" x14ac:dyDescent="0.25">
      <c r="A50" s="42" t="s">
        <v>187</v>
      </c>
      <c r="B50" s="49">
        <v>3432</v>
      </c>
      <c r="C50" s="42" t="s">
        <v>341</v>
      </c>
    </row>
    <row r="51" spans="1:3" x14ac:dyDescent="0.25">
      <c r="A51" s="42" t="s">
        <v>187</v>
      </c>
      <c r="B51" s="49">
        <v>3433</v>
      </c>
      <c r="C51" s="42" t="s">
        <v>342</v>
      </c>
    </row>
    <row r="52" spans="1:3" x14ac:dyDescent="0.25">
      <c r="A52" s="42" t="s">
        <v>187</v>
      </c>
      <c r="B52" s="49">
        <v>3434</v>
      </c>
      <c r="C52" s="42" t="s">
        <v>343</v>
      </c>
    </row>
    <row r="53" spans="1:3" x14ac:dyDescent="0.25">
      <c r="A53" s="42" t="s">
        <v>187</v>
      </c>
      <c r="B53" s="49">
        <v>3511</v>
      </c>
      <c r="C53" s="42" t="s">
        <v>345</v>
      </c>
    </row>
    <row r="54" spans="1:3" x14ac:dyDescent="0.25">
      <c r="A54" s="42" t="s">
        <v>187</v>
      </c>
      <c r="B54" s="49">
        <v>3512</v>
      </c>
      <c r="C54" s="42" t="s">
        <v>344</v>
      </c>
    </row>
    <row r="55" spans="1:3" x14ac:dyDescent="0.25">
      <c r="A55" s="42" t="s">
        <v>187</v>
      </c>
      <c r="B55" s="49">
        <v>3521</v>
      </c>
      <c r="C55" s="42" t="s">
        <v>346</v>
      </c>
    </row>
    <row r="56" spans="1:3" x14ac:dyDescent="0.25">
      <c r="A56" s="42" t="s">
        <v>187</v>
      </c>
      <c r="B56" s="49">
        <v>3522</v>
      </c>
      <c r="C56" s="42" t="s">
        <v>347</v>
      </c>
    </row>
    <row r="57" spans="1:3" x14ac:dyDescent="0.25">
      <c r="A57" s="42" t="s">
        <v>187</v>
      </c>
      <c r="B57" s="49">
        <v>3523</v>
      </c>
      <c r="C57" s="42" t="s">
        <v>348</v>
      </c>
    </row>
    <row r="58" spans="1:3" x14ac:dyDescent="0.25">
      <c r="A58" s="42" t="s">
        <v>187</v>
      </c>
      <c r="B58" s="49">
        <v>3531</v>
      </c>
      <c r="C58" s="42" t="s">
        <v>349</v>
      </c>
    </row>
    <row r="59" spans="1:3" x14ac:dyDescent="0.25">
      <c r="A59" s="42" t="s">
        <v>187</v>
      </c>
      <c r="B59" s="49">
        <v>3611</v>
      </c>
      <c r="C59" s="42" t="s">
        <v>350</v>
      </c>
    </row>
    <row r="60" spans="1:3" x14ac:dyDescent="0.25">
      <c r="A60" s="42" t="s">
        <v>187</v>
      </c>
      <c r="B60" s="49">
        <v>3612</v>
      </c>
      <c r="C60" s="42" t="s">
        <v>351</v>
      </c>
    </row>
    <row r="61" spans="1:3" x14ac:dyDescent="0.25">
      <c r="A61" s="42" t="s">
        <v>187</v>
      </c>
      <c r="B61" s="49">
        <v>3621</v>
      </c>
      <c r="C61" s="42" t="s">
        <v>352</v>
      </c>
    </row>
    <row r="62" spans="1:3" x14ac:dyDescent="0.25">
      <c r="A62" s="42" t="s">
        <v>187</v>
      </c>
      <c r="B62" s="49">
        <v>3622</v>
      </c>
      <c r="C62" s="42" t="s">
        <v>353</v>
      </c>
    </row>
    <row r="63" spans="1:3" x14ac:dyDescent="0.25">
      <c r="A63" s="42" t="s">
        <v>187</v>
      </c>
      <c r="B63" s="49">
        <v>3631</v>
      </c>
      <c r="C63" s="42" t="s">
        <v>354</v>
      </c>
    </row>
    <row r="64" spans="1:3" x14ac:dyDescent="0.25">
      <c r="A64" s="42" t="s">
        <v>187</v>
      </c>
      <c r="B64" s="49">
        <v>3632</v>
      </c>
      <c r="C64" s="42" t="s">
        <v>355</v>
      </c>
    </row>
    <row r="65" spans="1:3" x14ac:dyDescent="0.25">
      <c r="A65" s="42" t="s">
        <v>187</v>
      </c>
      <c r="B65" s="49">
        <v>3661</v>
      </c>
      <c r="C65" s="42" t="s">
        <v>356</v>
      </c>
    </row>
    <row r="66" spans="1:3" x14ac:dyDescent="0.25">
      <c r="A66" s="42" t="s">
        <v>187</v>
      </c>
      <c r="B66" s="49">
        <v>3662</v>
      </c>
      <c r="C66" s="42" t="s">
        <v>357</v>
      </c>
    </row>
    <row r="67" spans="1:3" x14ac:dyDescent="0.25">
      <c r="A67" s="42" t="s">
        <v>187</v>
      </c>
      <c r="B67" s="49">
        <v>3672</v>
      </c>
      <c r="C67" s="42" t="s">
        <v>358</v>
      </c>
    </row>
    <row r="68" spans="1:3" x14ac:dyDescent="0.25">
      <c r="A68" s="42" t="s">
        <v>187</v>
      </c>
      <c r="B68" s="49">
        <v>3673</v>
      </c>
      <c r="C68" s="42" t="s">
        <v>359</v>
      </c>
    </row>
    <row r="69" spans="1:3" x14ac:dyDescent="0.25">
      <c r="A69" s="42" t="s">
        <v>187</v>
      </c>
      <c r="B69" s="49">
        <v>3674</v>
      </c>
      <c r="C69" s="42" t="s">
        <v>360</v>
      </c>
    </row>
    <row r="70" spans="1:3" x14ac:dyDescent="0.25">
      <c r="A70" s="42" t="s">
        <v>187</v>
      </c>
      <c r="B70" s="49">
        <v>3681</v>
      </c>
      <c r="C70" s="42" t="s">
        <v>362</v>
      </c>
    </row>
    <row r="71" spans="1:3" x14ac:dyDescent="0.25">
      <c r="A71" s="42" t="s">
        <v>187</v>
      </c>
      <c r="B71" s="49">
        <v>3682</v>
      </c>
      <c r="C71" s="42" t="s">
        <v>363</v>
      </c>
    </row>
    <row r="72" spans="1:3" x14ac:dyDescent="0.25">
      <c r="A72" s="42" t="s">
        <v>187</v>
      </c>
      <c r="B72" s="49">
        <v>3691</v>
      </c>
      <c r="C72" s="42" t="s">
        <v>364</v>
      </c>
    </row>
    <row r="73" spans="1:3" x14ac:dyDescent="0.25">
      <c r="A73" s="42" t="s">
        <v>187</v>
      </c>
      <c r="B73" s="49">
        <v>3692</v>
      </c>
      <c r="C73" s="42" t="s">
        <v>365</v>
      </c>
    </row>
    <row r="74" spans="1:3" x14ac:dyDescent="0.25">
      <c r="A74" s="42" t="s">
        <v>187</v>
      </c>
      <c r="B74" s="49">
        <v>3693</v>
      </c>
      <c r="C74" s="42" t="s">
        <v>366</v>
      </c>
    </row>
    <row r="75" spans="1:3" x14ac:dyDescent="0.25">
      <c r="A75" s="42" t="s">
        <v>187</v>
      </c>
      <c r="B75" s="49">
        <v>3694</v>
      </c>
      <c r="C75" s="42" t="s">
        <v>367</v>
      </c>
    </row>
    <row r="76" spans="1:3" x14ac:dyDescent="0.25">
      <c r="A76" s="42" t="s">
        <v>187</v>
      </c>
      <c r="B76" s="49">
        <v>3711</v>
      </c>
      <c r="C76" s="42" t="s">
        <v>368</v>
      </c>
    </row>
    <row r="77" spans="1:3" x14ac:dyDescent="0.25">
      <c r="A77" s="42" t="s">
        <v>187</v>
      </c>
      <c r="B77" s="49">
        <v>3712</v>
      </c>
      <c r="C77" s="42" t="s">
        <v>369</v>
      </c>
    </row>
    <row r="78" spans="1:3" x14ac:dyDescent="0.25">
      <c r="A78" s="42" t="s">
        <v>187</v>
      </c>
      <c r="B78" s="49">
        <v>3713</v>
      </c>
      <c r="C78" s="42" t="s">
        <v>370</v>
      </c>
    </row>
    <row r="79" spans="1:3" x14ac:dyDescent="0.25">
      <c r="A79" s="42" t="s">
        <v>187</v>
      </c>
      <c r="B79" s="49">
        <v>3714</v>
      </c>
      <c r="C79" s="42" t="s">
        <v>371</v>
      </c>
    </row>
    <row r="80" spans="1:3" x14ac:dyDescent="0.25">
      <c r="A80" s="42" t="s">
        <v>187</v>
      </c>
      <c r="B80" s="49">
        <v>3715</v>
      </c>
      <c r="C80" s="42" t="s">
        <v>372</v>
      </c>
    </row>
    <row r="81" spans="1:3" x14ac:dyDescent="0.25">
      <c r="A81" s="42" t="s">
        <v>187</v>
      </c>
      <c r="B81" s="49">
        <v>3721</v>
      </c>
      <c r="C81" s="42" t="s">
        <v>373</v>
      </c>
    </row>
    <row r="82" spans="1:3" x14ac:dyDescent="0.25">
      <c r="A82" s="42" t="s">
        <v>187</v>
      </c>
      <c r="B82" s="49">
        <v>3722</v>
      </c>
      <c r="C82" s="42" t="s">
        <v>374</v>
      </c>
    </row>
    <row r="83" spans="1:3" x14ac:dyDescent="0.25">
      <c r="A83" s="42" t="s">
        <v>187</v>
      </c>
      <c r="B83" s="49">
        <v>3723</v>
      </c>
      <c r="C83" s="42" t="s">
        <v>375</v>
      </c>
    </row>
    <row r="84" spans="1:3" x14ac:dyDescent="0.25">
      <c r="A84" s="42" t="s">
        <v>187</v>
      </c>
      <c r="B84" s="49">
        <v>3811</v>
      </c>
      <c r="C84" s="42" t="s">
        <v>377</v>
      </c>
    </row>
    <row r="85" spans="1:3" x14ac:dyDescent="0.25">
      <c r="A85" s="42" t="s">
        <v>187</v>
      </c>
      <c r="B85" s="49">
        <v>3812</v>
      </c>
      <c r="C85" s="42" t="s">
        <v>378</v>
      </c>
    </row>
    <row r="86" spans="1:3" x14ac:dyDescent="0.25">
      <c r="A86" s="42" t="s">
        <v>187</v>
      </c>
      <c r="B86" s="49">
        <v>3813</v>
      </c>
      <c r="C86" s="42" t="s">
        <v>379</v>
      </c>
    </row>
    <row r="87" spans="1:3" x14ac:dyDescent="0.25">
      <c r="A87" s="42" t="s">
        <v>187</v>
      </c>
      <c r="B87" s="49">
        <v>3821</v>
      </c>
      <c r="C87" s="42" t="s">
        <v>381</v>
      </c>
    </row>
    <row r="88" spans="1:3" x14ac:dyDescent="0.25">
      <c r="A88" s="42" t="s">
        <v>187</v>
      </c>
      <c r="B88" s="49">
        <v>3822</v>
      </c>
      <c r="C88" s="42" t="s">
        <v>382</v>
      </c>
    </row>
    <row r="89" spans="1:3" x14ac:dyDescent="0.25">
      <c r="A89" s="42" t="s">
        <v>187</v>
      </c>
      <c r="B89" s="49">
        <v>3823</v>
      </c>
      <c r="C89" s="42" t="s">
        <v>383</v>
      </c>
    </row>
    <row r="90" spans="1:3" x14ac:dyDescent="0.25">
      <c r="A90" s="42" t="s">
        <v>187</v>
      </c>
      <c r="B90" s="49">
        <v>3831</v>
      </c>
      <c r="C90" s="42" t="s">
        <v>384</v>
      </c>
    </row>
    <row r="91" spans="1:3" x14ac:dyDescent="0.25">
      <c r="A91" s="42" t="s">
        <v>187</v>
      </c>
      <c r="B91" s="49">
        <v>3832</v>
      </c>
      <c r="C91" s="42" t="s">
        <v>385</v>
      </c>
    </row>
    <row r="92" spans="1:3" x14ac:dyDescent="0.25">
      <c r="A92" s="42" t="s">
        <v>187</v>
      </c>
      <c r="B92" s="49">
        <v>3833</v>
      </c>
      <c r="C92" s="42" t="s">
        <v>386</v>
      </c>
    </row>
    <row r="93" spans="1:3" x14ac:dyDescent="0.25">
      <c r="A93" s="42" t="s">
        <v>187</v>
      </c>
      <c r="B93" s="49">
        <v>3834</v>
      </c>
      <c r="C93" s="42" t="s">
        <v>387</v>
      </c>
    </row>
    <row r="94" spans="1:3" x14ac:dyDescent="0.25">
      <c r="A94" s="42" t="s">
        <v>187</v>
      </c>
      <c r="B94" s="49">
        <v>3835</v>
      </c>
      <c r="C94" s="42" t="s">
        <v>289</v>
      </c>
    </row>
    <row r="95" spans="1:3" x14ac:dyDescent="0.25">
      <c r="A95" s="42" t="s">
        <v>187</v>
      </c>
      <c r="B95" s="49">
        <v>3841</v>
      </c>
      <c r="C95" s="42" t="s">
        <v>388</v>
      </c>
    </row>
    <row r="96" spans="1:3" x14ac:dyDescent="0.25">
      <c r="A96" s="42" t="s">
        <v>187</v>
      </c>
      <c r="B96" s="49">
        <v>3842</v>
      </c>
      <c r="C96" s="42" t="s">
        <v>389</v>
      </c>
    </row>
    <row r="97" spans="1:3" x14ac:dyDescent="0.25">
      <c r="A97" s="42" t="s">
        <v>187</v>
      </c>
      <c r="B97" s="49">
        <v>3861</v>
      </c>
      <c r="C97" s="42" t="s">
        <v>390</v>
      </c>
    </row>
    <row r="98" spans="1:3" x14ac:dyDescent="0.25">
      <c r="A98" s="42" t="s">
        <v>187</v>
      </c>
      <c r="B98" s="49">
        <v>3862</v>
      </c>
      <c r="C98" s="42" t="s">
        <v>391</v>
      </c>
    </row>
    <row r="99" spans="1:3" x14ac:dyDescent="0.25">
      <c r="A99" s="42" t="s">
        <v>187</v>
      </c>
      <c r="B99" s="49">
        <v>3863</v>
      </c>
      <c r="C99" s="42" t="s">
        <v>392</v>
      </c>
    </row>
    <row r="100" spans="1:3" x14ac:dyDescent="0.25">
      <c r="A100" s="42" t="s">
        <v>187</v>
      </c>
      <c r="B100" s="49">
        <v>3864</v>
      </c>
      <c r="C100" s="42" t="s">
        <v>393</v>
      </c>
    </row>
    <row r="101" spans="1:3" x14ac:dyDescent="0.25">
      <c r="A101" s="42" t="s">
        <v>187</v>
      </c>
      <c r="B101" s="49">
        <v>3911</v>
      </c>
      <c r="C101" s="42" t="s">
        <v>394</v>
      </c>
    </row>
    <row r="102" spans="1:3" x14ac:dyDescent="0.25">
      <c r="A102" s="42" t="s">
        <v>187</v>
      </c>
      <c r="B102" s="49">
        <v>3921</v>
      </c>
      <c r="C102" s="42" t="s">
        <v>226</v>
      </c>
    </row>
    <row r="103" spans="1:3" x14ac:dyDescent="0.25">
      <c r="A103" s="42" t="s">
        <v>187</v>
      </c>
      <c r="B103" s="49">
        <v>4111</v>
      </c>
      <c r="C103" s="42" t="s">
        <v>188</v>
      </c>
    </row>
    <row r="104" spans="1:3" x14ac:dyDescent="0.25">
      <c r="A104" s="42" t="s">
        <v>187</v>
      </c>
      <c r="B104" s="49">
        <v>4112</v>
      </c>
      <c r="C104" s="42" t="s">
        <v>189</v>
      </c>
    </row>
    <row r="105" spans="1:3" x14ac:dyDescent="0.25">
      <c r="A105" s="42" t="s">
        <v>187</v>
      </c>
      <c r="B105" s="49">
        <v>4113</v>
      </c>
      <c r="C105" s="42" t="s">
        <v>190</v>
      </c>
    </row>
    <row r="106" spans="1:3" x14ac:dyDescent="0.25">
      <c r="A106" s="42" t="s">
        <v>187</v>
      </c>
      <c r="B106" s="49">
        <v>4121</v>
      </c>
      <c r="C106" s="42" t="s">
        <v>191</v>
      </c>
    </row>
    <row r="107" spans="1:3" x14ac:dyDescent="0.25">
      <c r="A107" s="42" t="s">
        <v>187</v>
      </c>
      <c r="B107" s="49">
        <v>4122</v>
      </c>
      <c r="C107" s="42" t="s">
        <v>192</v>
      </c>
    </row>
    <row r="108" spans="1:3" x14ac:dyDescent="0.25">
      <c r="A108" s="42" t="s">
        <v>187</v>
      </c>
      <c r="B108" s="49">
        <v>4123</v>
      </c>
      <c r="C108" s="42" t="s">
        <v>193</v>
      </c>
    </row>
    <row r="109" spans="1:3" x14ac:dyDescent="0.25">
      <c r="A109" s="42" t="s">
        <v>187</v>
      </c>
      <c r="B109" s="49">
        <v>4124</v>
      </c>
      <c r="C109" s="42" t="s">
        <v>194</v>
      </c>
    </row>
    <row r="110" spans="1:3" x14ac:dyDescent="0.25">
      <c r="A110" s="42" t="s">
        <v>187</v>
      </c>
      <c r="B110" s="49">
        <v>4125</v>
      </c>
      <c r="C110" s="42" t="s">
        <v>195</v>
      </c>
    </row>
    <row r="111" spans="1:3" x14ac:dyDescent="0.25">
      <c r="A111" s="42" t="s">
        <v>187</v>
      </c>
      <c r="B111" s="49">
        <v>4126</v>
      </c>
      <c r="C111" s="42" t="s">
        <v>196</v>
      </c>
    </row>
    <row r="112" spans="1:3" x14ac:dyDescent="0.25">
      <c r="A112" s="42" t="s">
        <v>187</v>
      </c>
      <c r="B112" s="49">
        <v>4211</v>
      </c>
      <c r="C112" s="42" t="s">
        <v>197</v>
      </c>
    </row>
    <row r="113" spans="1:3" x14ac:dyDescent="0.25">
      <c r="A113" s="42" t="s">
        <v>187</v>
      </c>
      <c r="B113" s="49">
        <v>4212</v>
      </c>
      <c r="C113" s="42" t="s">
        <v>198</v>
      </c>
    </row>
    <row r="114" spans="1:3" x14ac:dyDescent="0.25">
      <c r="A114" s="42" t="s">
        <v>187</v>
      </c>
      <c r="B114" s="49">
        <v>4213</v>
      </c>
      <c r="C114" s="42" t="s">
        <v>199</v>
      </c>
    </row>
    <row r="115" spans="1:3" x14ac:dyDescent="0.25">
      <c r="A115" s="42" t="s">
        <v>187</v>
      </c>
      <c r="B115" s="49">
        <v>4214</v>
      </c>
      <c r="C115" s="42" t="s">
        <v>200</v>
      </c>
    </row>
    <row r="116" spans="1:3" x14ac:dyDescent="0.25">
      <c r="A116" s="42" t="s">
        <v>187</v>
      </c>
      <c r="B116" s="49">
        <v>4221</v>
      </c>
      <c r="C116" s="42" t="s">
        <v>201</v>
      </c>
    </row>
    <row r="117" spans="1:3" x14ac:dyDescent="0.25">
      <c r="A117" s="42" t="s">
        <v>187</v>
      </c>
      <c r="B117" s="49">
        <v>4222</v>
      </c>
      <c r="C117" s="42" t="s">
        <v>202</v>
      </c>
    </row>
    <row r="118" spans="1:3" x14ac:dyDescent="0.25">
      <c r="A118" s="42" t="s">
        <v>187</v>
      </c>
      <c r="B118" s="49">
        <v>4223</v>
      </c>
      <c r="C118" s="42" t="s">
        <v>203</v>
      </c>
    </row>
    <row r="119" spans="1:3" x14ac:dyDescent="0.25">
      <c r="A119" s="42" t="s">
        <v>187</v>
      </c>
      <c r="B119" s="49">
        <v>4224</v>
      </c>
      <c r="C119" s="42" t="s">
        <v>204</v>
      </c>
    </row>
    <row r="120" spans="1:3" x14ac:dyDescent="0.25">
      <c r="A120" s="42" t="s">
        <v>187</v>
      </c>
      <c r="B120" s="49">
        <v>4225</v>
      </c>
      <c r="C120" s="42" t="s">
        <v>205</v>
      </c>
    </row>
    <row r="121" spans="1:3" x14ac:dyDescent="0.25">
      <c r="A121" s="42" t="s">
        <v>187</v>
      </c>
      <c r="B121" s="49">
        <v>4226</v>
      </c>
      <c r="C121" s="42" t="s">
        <v>206</v>
      </c>
    </row>
    <row r="122" spans="1:3" x14ac:dyDescent="0.25">
      <c r="A122" s="42" t="s">
        <v>187</v>
      </c>
      <c r="B122" s="49">
        <v>4227</v>
      </c>
      <c r="C122" s="42" t="s">
        <v>207</v>
      </c>
    </row>
    <row r="123" spans="1:3" x14ac:dyDescent="0.25">
      <c r="A123" s="42" t="s">
        <v>187</v>
      </c>
      <c r="B123" s="49">
        <v>4228</v>
      </c>
      <c r="C123" s="42" t="s">
        <v>208</v>
      </c>
    </row>
    <row r="124" spans="1:3" x14ac:dyDescent="0.25">
      <c r="A124" s="42" t="s">
        <v>187</v>
      </c>
      <c r="B124" s="49">
        <v>4231</v>
      </c>
      <c r="C124" s="42" t="s">
        <v>209</v>
      </c>
    </row>
    <row r="125" spans="1:3" x14ac:dyDescent="0.25">
      <c r="A125" s="42" t="s">
        <v>187</v>
      </c>
      <c r="B125" s="49">
        <v>4232</v>
      </c>
      <c r="C125" s="42" t="s">
        <v>210</v>
      </c>
    </row>
    <row r="126" spans="1:3" x14ac:dyDescent="0.25">
      <c r="A126" s="42" t="s">
        <v>187</v>
      </c>
      <c r="B126" s="49">
        <v>4233</v>
      </c>
      <c r="C126" s="42" t="s">
        <v>211</v>
      </c>
    </row>
    <row r="127" spans="1:3" x14ac:dyDescent="0.25">
      <c r="A127" s="42" t="s">
        <v>187</v>
      </c>
      <c r="B127" s="49">
        <v>4234</v>
      </c>
      <c r="C127" s="42" t="s">
        <v>212</v>
      </c>
    </row>
    <row r="128" spans="1:3" x14ac:dyDescent="0.25">
      <c r="A128" s="42" t="s">
        <v>187</v>
      </c>
      <c r="B128" s="49">
        <v>4241</v>
      </c>
      <c r="C128" s="42" t="s">
        <v>213</v>
      </c>
    </row>
    <row r="129" spans="1:3" x14ac:dyDescent="0.25">
      <c r="A129" s="42" t="s">
        <v>187</v>
      </c>
      <c r="B129" s="49">
        <v>4242</v>
      </c>
      <c r="C129" s="42" t="s">
        <v>214</v>
      </c>
    </row>
    <row r="130" spans="1:3" x14ac:dyDescent="0.25">
      <c r="A130" s="42" t="s">
        <v>187</v>
      </c>
      <c r="B130" s="49">
        <v>4243</v>
      </c>
      <c r="C130" s="42" t="s">
        <v>215</v>
      </c>
    </row>
    <row r="131" spans="1:3" x14ac:dyDescent="0.25">
      <c r="A131" s="42" t="s">
        <v>187</v>
      </c>
      <c r="B131" s="49">
        <v>4244</v>
      </c>
      <c r="C131" s="42" t="s">
        <v>216</v>
      </c>
    </row>
    <row r="132" spans="1:3" x14ac:dyDescent="0.25">
      <c r="A132" s="42" t="s">
        <v>187</v>
      </c>
      <c r="B132" s="49">
        <v>4251</v>
      </c>
      <c r="C132" s="42" t="s">
        <v>217</v>
      </c>
    </row>
    <row r="133" spans="1:3" x14ac:dyDescent="0.25">
      <c r="A133" s="42" t="s">
        <v>187</v>
      </c>
      <c r="B133" s="49">
        <v>4252</v>
      </c>
      <c r="C133" s="42" t="s">
        <v>218</v>
      </c>
    </row>
    <row r="134" spans="1:3" x14ac:dyDescent="0.25">
      <c r="A134" s="42" t="s">
        <v>187</v>
      </c>
      <c r="B134" s="49">
        <v>4261</v>
      </c>
      <c r="C134" s="42" t="s">
        <v>219</v>
      </c>
    </row>
    <row r="135" spans="1:3" x14ac:dyDescent="0.25">
      <c r="A135" s="42" t="s">
        <v>187</v>
      </c>
      <c r="B135" s="49">
        <v>4262</v>
      </c>
      <c r="C135" s="42" t="s">
        <v>220</v>
      </c>
    </row>
    <row r="136" spans="1:3" x14ac:dyDescent="0.25">
      <c r="A136" s="42" t="s">
        <v>187</v>
      </c>
      <c r="B136" s="49">
        <v>4263</v>
      </c>
      <c r="C136" s="42" t="s">
        <v>221</v>
      </c>
    </row>
    <row r="137" spans="1:3" x14ac:dyDescent="0.25">
      <c r="A137" s="42" t="s">
        <v>187</v>
      </c>
      <c r="B137" s="49">
        <v>4264</v>
      </c>
      <c r="C137" s="42" t="s">
        <v>222</v>
      </c>
    </row>
    <row r="138" spans="1:3" x14ac:dyDescent="0.25">
      <c r="A138" s="42" t="s">
        <v>187</v>
      </c>
      <c r="B138" s="49">
        <v>4311</v>
      </c>
      <c r="C138" s="42" t="s">
        <v>223</v>
      </c>
    </row>
    <row r="139" spans="1:3" x14ac:dyDescent="0.25">
      <c r="A139" s="42" t="s">
        <v>187</v>
      </c>
      <c r="B139" s="49">
        <v>4312</v>
      </c>
      <c r="C139" s="42" t="s">
        <v>224</v>
      </c>
    </row>
    <row r="140" spans="1:3" x14ac:dyDescent="0.25">
      <c r="A140" s="42" t="s">
        <v>187</v>
      </c>
      <c r="B140" s="49">
        <v>4411</v>
      </c>
      <c r="C140" s="42" t="s">
        <v>225</v>
      </c>
    </row>
    <row r="141" spans="1:3" x14ac:dyDescent="0.25">
      <c r="A141" s="42" t="s">
        <v>187</v>
      </c>
      <c r="B141" s="49">
        <v>4511</v>
      </c>
      <c r="C141" s="42" t="s">
        <v>316</v>
      </c>
    </row>
    <row r="142" spans="1:3" x14ac:dyDescent="0.25">
      <c r="A142" s="42" t="s">
        <v>187</v>
      </c>
      <c r="B142" s="49">
        <v>4521</v>
      </c>
      <c r="C142" s="42" t="s">
        <v>317</v>
      </c>
    </row>
    <row r="143" spans="1:3" x14ac:dyDescent="0.25">
      <c r="A143" s="42" t="s">
        <v>187</v>
      </c>
      <c r="B143" s="49">
        <v>4531</v>
      </c>
      <c r="C143" s="42" t="s">
        <v>318</v>
      </c>
    </row>
    <row r="144" spans="1:3" x14ac:dyDescent="0.25">
      <c r="A144" s="42" t="s">
        <v>187</v>
      </c>
      <c r="B144" s="49">
        <v>4541</v>
      </c>
      <c r="C144" s="42" t="s">
        <v>319</v>
      </c>
    </row>
    <row r="145" spans="1:3" x14ac:dyDescent="0.25">
      <c r="A145" s="42" t="s">
        <v>187</v>
      </c>
      <c r="B145" s="49">
        <v>4911</v>
      </c>
      <c r="C145" s="42" t="s">
        <v>394</v>
      </c>
    </row>
    <row r="146" spans="1:3" x14ac:dyDescent="0.25">
      <c r="A146" s="42" t="s">
        <v>187</v>
      </c>
      <c r="B146" s="49">
        <v>6111</v>
      </c>
      <c r="C146" s="42" t="s">
        <v>228</v>
      </c>
    </row>
    <row r="147" spans="1:3" x14ac:dyDescent="0.25">
      <c r="A147" s="42" t="s">
        <v>187</v>
      </c>
      <c r="B147" s="49">
        <v>6112</v>
      </c>
      <c r="C147" s="42" t="s">
        <v>229</v>
      </c>
    </row>
    <row r="148" spans="1:3" x14ac:dyDescent="0.25">
      <c r="A148" s="42" t="s">
        <v>187</v>
      </c>
      <c r="B148" s="49">
        <v>6113</v>
      </c>
      <c r="C148" s="42" t="s">
        <v>230</v>
      </c>
    </row>
    <row r="149" spans="1:3" x14ac:dyDescent="0.25">
      <c r="A149" s="42" t="s">
        <v>187</v>
      </c>
      <c r="B149" s="49">
        <v>6114</v>
      </c>
      <c r="C149" s="42" t="s">
        <v>231</v>
      </c>
    </row>
    <row r="150" spans="1:3" x14ac:dyDescent="0.25">
      <c r="A150" s="42" t="s">
        <v>187</v>
      </c>
      <c r="B150" s="49">
        <v>6115</v>
      </c>
      <c r="C150" s="42" t="s">
        <v>232</v>
      </c>
    </row>
    <row r="151" spans="1:3" x14ac:dyDescent="0.25">
      <c r="A151" s="42" t="s">
        <v>187</v>
      </c>
      <c r="B151" s="49">
        <v>6116</v>
      </c>
      <c r="C151" s="42" t="s">
        <v>233</v>
      </c>
    </row>
    <row r="152" spans="1:3" x14ac:dyDescent="0.25">
      <c r="A152" s="42" t="s">
        <v>187</v>
      </c>
      <c r="B152" s="49">
        <v>6117</v>
      </c>
      <c r="C152" s="42" t="s">
        <v>395</v>
      </c>
    </row>
    <row r="153" spans="1:3" x14ac:dyDescent="0.25">
      <c r="A153" s="42" t="s">
        <v>187</v>
      </c>
      <c r="B153" s="49">
        <v>6119</v>
      </c>
      <c r="C153" s="42" t="s">
        <v>234</v>
      </c>
    </row>
    <row r="154" spans="1:3" x14ac:dyDescent="0.25">
      <c r="A154" s="42" t="s">
        <v>187</v>
      </c>
      <c r="B154" s="49">
        <v>6121</v>
      </c>
      <c r="C154" s="42" t="s">
        <v>236</v>
      </c>
    </row>
    <row r="155" spans="1:3" x14ac:dyDescent="0.25">
      <c r="A155" s="42" t="s">
        <v>187</v>
      </c>
      <c r="B155" s="49">
        <v>6122</v>
      </c>
      <c r="C155" s="42" t="s">
        <v>237</v>
      </c>
    </row>
    <row r="156" spans="1:3" x14ac:dyDescent="0.25">
      <c r="A156" s="42" t="s">
        <v>187</v>
      </c>
      <c r="B156" s="49">
        <v>6123</v>
      </c>
      <c r="C156" s="42" t="s">
        <v>238</v>
      </c>
    </row>
    <row r="157" spans="1:3" x14ac:dyDescent="0.25">
      <c r="A157" s="42" t="s">
        <v>187</v>
      </c>
      <c r="B157" s="49">
        <v>6124</v>
      </c>
      <c r="C157" s="42" t="s">
        <v>239</v>
      </c>
    </row>
    <row r="158" spans="1:3" x14ac:dyDescent="0.25">
      <c r="A158" s="42" t="s">
        <v>187</v>
      </c>
      <c r="B158" s="49">
        <v>6125</v>
      </c>
      <c r="C158" s="42" t="s">
        <v>396</v>
      </c>
    </row>
    <row r="159" spans="1:3" x14ac:dyDescent="0.25">
      <c r="A159" s="42" t="s">
        <v>187</v>
      </c>
      <c r="B159" s="49">
        <v>6131</v>
      </c>
      <c r="C159" s="42" t="s">
        <v>241</v>
      </c>
    </row>
    <row r="160" spans="1:3" x14ac:dyDescent="0.25">
      <c r="A160" s="42" t="s">
        <v>187</v>
      </c>
      <c r="B160" s="49">
        <v>6132</v>
      </c>
      <c r="C160" s="42" t="s">
        <v>242</v>
      </c>
    </row>
    <row r="161" spans="1:3" x14ac:dyDescent="0.25">
      <c r="A161" s="42" t="s">
        <v>187</v>
      </c>
      <c r="B161" s="49">
        <v>6133</v>
      </c>
      <c r="C161" s="42" t="s">
        <v>243</v>
      </c>
    </row>
    <row r="162" spans="1:3" x14ac:dyDescent="0.25">
      <c r="A162" s="42" t="s">
        <v>187</v>
      </c>
      <c r="B162" s="49">
        <v>6134</v>
      </c>
      <c r="C162" s="42" t="s">
        <v>244</v>
      </c>
    </row>
    <row r="163" spans="1:3" x14ac:dyDescent="0.25">
      <c r="A163" s="42" t="s">
        <v>187</v>
      </c>
      <c r="B163" s="49">
        <v>6135</v>
      </c>
      <c r="C163" s="42" t="s">
        <v>245</v>
      </c>
    </row>
    <row r="164" spans="1:3" x14ac:dyDescent="0.25">
      <c r="A164" s="42" t="s">
        <v>187</v>
      </c>
      <c r="B164" s="49">
        <v>6141</v>
      </c>
      <c r="C164" s="42" t="s">
        <v>247</v>
      </c>
    </row>
    <row r="165" spans="1:3" x14ac:dyDescent="0.25">
      <c r="A165" s="42" t="s">
        <v>187</v>
      </c>
      <c r="B165" s="49">
        <v>6142</v>
      </c>
      <c r="C165" s="42" t="s">
        <v>248</v>
      </c>
    </row>
    <row r="166" spans="1:3" x14ac:dyDescent="0.25">
      <c r="A166" s="42" t="s">
        <v>187</v>
      </c>
      <c r="B166" s="49">
        <v>6143</v>
      </c>
      <c r="C166" s="42" t="s">
        <v>249</v>
      </c>
    </row>
    <row r="167" spans="1:3" x14ac:dyDescent="0.25">
      <c r="A167" s="42" t="s">
        <v>187</v>
      </c>
      <c r="B167" s="49">
        <v>6145</v>
      </c>
      <c r="C167" s="42" t="s">
        <v>250</v>
      </c>
    </row>
    <row r="168" spans="1:3" x14ac:dyDescent="0.25">
      <c r="A168" s="42" t="s">
        <v>187</v>
      </c>
      <c r="B168" s="49">
        <v>6146</v>
      </c>
      <c r="C168" s="42" t="s">
        <v>251</v>
      </c>
    </row>
    <row r="169" spans="1:3" x14ac:dyDescent="0.25">
      <c r="A169" s="42" t="s">
        <v>187</v>
      </c>
      <c r="B169" s="49">
        <v>6147</v>
      </c>
      <c r="C169" s="42" t="s">
        <v>252</v>
      </c>
    </row>
    <row r="170" spans="1:3" x14ac:dyDescent="0.25">
      <c r="A170" s="42" t="s">
        <v>187</v>
      </c>
      <c r="B170" s="49">
        <v>6148</v>
      </c>
      <c r="C170" s="42" t="s">
        <v>253</v>
      </c>
    </row>
    <row r="171" spans="1:3" x14ac:dyDescent="0.25">
      <c r="A171" s="42" t="s">
        <v>187</v>
      </c>
      <c r="B171" s="49">
        <v>6151</v>
      </c>
      <c r="C171" s="42" t="s">
        <v>255</v>
      </c>
    </row>
    <row r="172" spans="1:3" x14ac:dyDescent="0.25">
      <c r="A172" s="42" t="s">
        <v>187</v>
      </c>
      <c r="B172" s="49">
        <v>6152</v>
      </c>
      <c r="C172" s="42" t="s">
        <v>256</v>
      </c>
    </row>
    <row r="173" spans="1:3" x14ac:dyDescent="0.25">
      <c r="A173" s="42" t="s">
        <v>187</v>
      </c>
      <c r="B173" s="49">
        <v>6161</v>
      </c>
      <c r="C173" s="42" t="s">
        <v>258</v>
      </c>
    </row>
    <row r="174" spans="1:3" x14ac:dyDescent="0.25">
      <c r="A174" s="42" t="s">
        <v>187</v>
      </c>
      <c r="B174" s="49">
        <v>6162</v>
      </c>
      <c r="C174" s="42" t="s">
        <v>259</v>
      </c>
    </row>
    <row r="175" spans="1:3" x14ac:dyDescent="0.25">
      <c r="A175" s="42" t="s">
        <v>187</v>
      </c>
      <c r="B175" s="49">
        <v>6163</v>
      </c>
      <c r="C175" s="42" t="s">
        <v>260</v>
      </c>
    </row>
    <row r="176" spans="1:3" x14ac:dyDescent="0.25">
      <c r="A176" s="42" t="s">
        <v>187</v>
      </c>
      <c r="B176" s="49">
        <v>6211</v>
      </c>
      <c r="C176" s="42" t="s">
        <v>261</v>
      </c>
    </row>
    <row r="177" spans="1:3" x14ac:dyDescent="0.25">
      <c r="A177" s="42" t="s">
        <v>187</v>
      </c>
      <c r="B177" s="49">
        <v>6212</v>
      </c>
      <c r="C177" s="42" t="s">
        <v>262</v>
      </c>
    </row>
    <row r="178" spans="1:3" x14ac:dyDescent="0.25">
      <c r="A178" s="42" t="s">
        <v>187</v>
      </c>
      <c r="B178" s="49">
        <v>6221</v>
      </c>
      <c r="C178" s="42" t="s">
        <v>263</v>
      </c>
    </row>
    <row r="179" spans="1:3" x14ac:dyDescent="0.25">
      <c r="A179" s="42" t="s">
        <v>187</v>
      </c>
      <c r="B179" s="49">
        <v>6232</v>
      </c>
      <c r="C179" s="42" t="s">
        <v>264</v>
      </c>
    </row>
    <row r="180" spans="1:3" x14ac:dyDescent="0.25">
      <c r="A180" s="42" t="s">
        <v>187</v>
      </c>
      <c r="B180" s="49">
        <v>6311</v>
      </c>
      <c r="C180" s="42" t="s">
        <v>398</v>
      </c>
    </row>
    <row r="181" spans="1:3" x14ac:dyDescent="0.25">
      <c r="A181" s="42" t="s">
        <v>187</v>
      </c>
      <c r="B181" s="49">
        <v>6312</v>
      </c>
      <c r="C181" s="42" t="s">
        <v>399</v>
      </c>
    </row>
    <row r="182" spans="1:3" x14ac:dyDescent="0.25">
      <c r="A182" s="42" t="s">
        <v>187</v>
      </c>
      <c r="B182" s="49">
        <v>6321</v>
      </c>
      <c r="C182" s="42" t="s">
        <v>401</v>
      </c>
    </row>
    <row r="183" spans="1:3" x14ac:dyDescent="0.25">
      <c r="A183" s="42" t="s">
        <v>187</v>
      </c>
      <c r="B183" s="49">
        <v>6322</v>
      </c>
      <c r="C183" s="42" t="s">
        <v>402</v>
      </c>
    </row>
    <row r="184" spans="1:3" x14ac:dyDescent="0.25">
      <c r="A184" s="42" t="s">
        <v>187</v>
      </c>
      <c r="B184" s="49">
        <v>6323</v>
      </c>
      <c r="C184" s="42" t="s">
        <v>403</v>
      </c>
    </row>
    <row r="185" spans="1:3" x14ac:dyDescent="0.25">
      <c r="A185" s="42" t="s">
        <v>187</v>
      </c>
      <c r="B185" s="49">
        <v>6324</v>
      </c>
      <c r="C185" s="42" t="s">
        <v>404</v>
      </c>
    </row>
    <row r="186" spans="1:3" x14ac:dyDescent="0.25">
      <c r="A186" s="42" t="s">
        <v>187</v>
      </c>
      <c r="B186" s="49">
        <v>6331</v>
      </c>
      <c r="C186" s="42" t="s">
        <v>406</v>
      </c>
    </row>
    <row r="187" spans="1:3" x14ac:dyDescent="0.25">
      <c r="A187" s="42" t="s">
        <v>187</v>
      </c>
      <c r="B187" s="49">
        <v>6332</v>
      </c>
      <c r="C187" s="42" t="s">
        <v>407</v>
      </c>
    </row>
    <row r="188" spans="1:3" x14ac:dyDescent="0.25">
      <c r="A188" s="42" t="s">
        <v>187</v>
      </c>
      <c r="B188" s="49">
        <v>6341</v>
      </c>
      <c r="C188" s="42" t="s">
        <v>409</v>
      </c>
    </row>
    <row r="189" spans="1:3" x14ac:dyDescent="0.25">
      <c r="A189" s="42" t="s">
        <v>187</v>
      </c>
      <c r="B189" s="49">
        <v>6342</v>
      </c>
      <c r="C189" s="42" t="s">
        <v>410</v>
      </c>
    </row>
    <row r="190" spans="1:3" x14ac:dyDescent="0.25">
      <c r="A190" s="42" t="s">
        <v>187</v>
      </c>
      <c r="B190" s="49">
        <v>6351</v>
      </c>
      <c r="C190" s="42" t="s">
        <v>266</v>
      </c>
    </row>
    <row r="191" spans="1:3" x14ac:dyDescent="0.25">
      <c r="A191" s="42" t="s">
        <v>187</v>
      </c>
      <c r="B191" s="49">
        <v>6352</v>
      </c>
      <c r="C191" s="42" t="s">
        <v>267</v>
      </c>
    </row>
    <row r="192" spans="1:3" x14ac:dyDescent="0.25">
      <c r="A192" s="42" t="s">
        <v>187</v>
      </c>
      <c r="B192" s="49">
        <v>6361</v>
      </c>
      <c r="C192" s="42" t="s">
        <v>412</v>
      </c>
    </row>
    <row r="193" spans="1:3" x14ac:dyDescent="0.25">
      <c r="A193" s="42" t="s">
        <v>187</v>
      </c>
      <c r="B193" s="49">
        <v>6362</v>
      </c>
      <c r="C193" s="42" t="s">
        <v>413</v>
      </c>
    </row>
    <row r="194" spans="1:3" x14ac:dyDescent="0.25">
      <c r="A194" s="42" t="s">
        <v>187</v>
      </c>
      <c r="B194" s="49">
        <v>6381</v>
      </c>
      <c r="C194" s="42" t="s">
        <v>362</v>
      </c>
    </row>
    <row r="195" spans="1:3" x14ac:dyDescent="0.25">
      <c r="A195" s="42" t="s">
        <v>187</v>
      </c>
      <c r="B195" s="49">
        <v>6382</v>
      </c>
      <c r="C195" s="42" t="s">
        <v>363</v>
      </c>
    </row>
    <row r="196" spans="1:3" x14ac:dyDescent="0.25">
      <c r="A196" s="42" t="s">
        <v>187</v>
      </c>
      <c r="B196" s="49">
        <v>6391</v>
      </c>
      <c r="C196" s="42" t="s">
        <v>364</v>
      </c>
    </row>
    <row r="197" spans="1:3" x14ac:dyDescent="0.25">
      <c r="A197" s="42" t="s">
        <v>187</v>
      </c>
      <c r="B197" s="49">
        <v>6392</v>
      </c>
      <c r="C197" s="42" t="s">
        <v>365</v>
      </c>
    </row>
    <row r="198" spans="1:3" x14ac:dyDescent="0.25">
      <c r="A198" s="42" t="s">
        <v>187</v>
      </c>
      <c r="B198" s="49">
        <v>6393</v>
      </c>
      <c r="C198" s="42" t="s">
        <v>366</v>
      </c>
    </row>
    <row r="199" spans="1:3" x14ac:dyDescent="0.25">
      <c r="A199" s="42" t="s">
        <v>187</v>
      </c>
      <c r="B199" s="49">
        <v>6394</v>
      </c>
      <c r="C199" s="42" t="s">
        <v>367</v>
      </c>
    </row>
    <row r="200" spans="1:3" x14ac:dyDescent="0.25">
      <c r="A200" s="42" t="s">
        <v>187</v>
      </c>
      <c r="B200" s="49">
        <v>6412</v>
      </c>
      <c r="C200" s="42" t="s">
        <v>415</v>
      </c>
    </row>
    <row r="201" spans="1:3" x14ac:dyDescent="0.25">
      <c r="A201" s="42" t="s">
        <v>187</v>
      </c>
      <c r="B201" s="49">
        <v>6413</v>
      </c>
      <c r="C201" s="42" t="s">
        <v>416</v>
      </c>
    </row>
    <row r="202" spans="1:3" x14ac:dyDescent="0.25">
      <c r="A202" s="42" t="s">
        <v>187</v>
      </c>
      <c r="B202" s="49">
        <v>6414</v>
      </c>
      <c r="C202" s="42" t="s">
        <v>417</v>
      </c>
    </row>
    <row r="203" spans="1:3" x14ac:dyDescent="0.25">
      <c r="A203" s="42" t="s">
        <v>187</v>
      </c>
      <c r="B203" s="49">
        <v>6415</v>
      </c>
      <c r="C203" s="42" t="s">
        <v>418</v>
      </c>
    </row>
    <row r="204" spans="1:3" x14ac:dyDescent="0.25">
      <c r="A204" s="42" t="s">
        <v>187</v>
      </c>
      <c r="B204" s="49">
        <v>6416</v>
      </c>
      <c r="C204" s="42" t="s">
        <v>419</v>
      </c>
    </row>
    <row r="205" spans="1:3" x14ac:dyDescent="0.25">
      <c r="A205" s="42" t="s">
        <v>187</v>
      </c>
      <c r="B205" s="49">
        <v>6417</v>
      </c>
      <c r="C205" s="42" t="s">
        <v>420</v>
      </c>
    </row>
    <row r="206" spans="1:3" x14ac:dyDescent="0.25">
      <c r="A206" s="42" t="s">
        <v>187</v>
      </c>
      <c r="B206" s="49">
        <v>6419</v>
      </c>
      <c r="C206" s="42" t="s">
        <v>421</v>
      </c>
    </row>
    <row r="207" spans="1:3" x14ac:dyDescent="0.25">
      <c r="A207" s="42" t="s">
        <v>187</v>
      </c>
      <c r="B207" s="49">
        <v>6421</v>
      </c>
      <c r="C207" s="42" t="s">
        <v>423</v>
      </c>
    </row>
    <row r="208" spans="1:3" x14ac:dyDescent="0.25">
      <c r="A208" s="42" t="s">
        <v>187</v>
      </c>
      <c r="B208" s="49">
        <v>6422</v>
      </c>
      <c r="C208" s="42" t="s">
        <v>424</v>
      </c>
    </row>
    <row r="209" spans="1:3" x14ac:dyDescent="0.25">
      <c r="A209" s="42" t="s">
        <v>187</v>
      </c>
      <c r="B209" s="49">
        <v>6423</v>
      </c>
      <c r="C209" s="42" t="s">
        <v>425</v>
      </c>
    </row>
    <row r="210" spans="1:3" x14ac:dyDescent="0.25">
      <c r="A210" s="42" t="s">
        <v>187</v>
      </c>
      <c r="B210" s="49">
        <v>6424</v>
      </c>
      <c r="C210" s="42" t="s">
        <v>426</v>
      </c>
    </row>
    <row r="211" spans="1:3" x14ac:dyDescent="0.25">
      <c r="A211" s="42" t="s">
        <v>187</v>
      </c>
      <c r="B211" s="49">
        <v>6425</v>
      </c>
      <c r="C211" s="42" t="s">
        <v>427</v>
      </c>
    </row>
    <row r="212" spans="1:3" x14ac:dyDescent="0.25">
      <c r="A212" s="42" t="s">
        <v>187</v>
      </c>
      <c r="B212" s="49">
        <v>6429</v>
      </c>
      <c r="C212" s="42" t="s">
        <v>428</v>
      </c>
    </row>
    <row r="213" spans="1:3" x14ac:dyDescent="0.25">
      <c r="A213" s="42" t="s">
        <v>187</v>
      </c>
      <c r="B213" s="49">
        <v>6431</v>
      </c>
      <c r="C213" s="42" t="s">
        <v>430</v>
      </c>
    </row>
    <row r="214" spans="1:3" x14ac:dyDescent="0.25">
      <c r="A214" s="42" t="s">
        <v>187</v>
      </c>
      <c r="B214" s="49">
        <v>6432</v>
      </c>
      <c r="C214" s="42" t="s">
        <v>431</v>
      </c>
    </row>
    <row r="215" spans="1:3" x14ac:dyDescent="0.25">
      <c r="A215" s="42" t="s">
        <v>187</v>
      </c>
      <c r="B215" s="49">
        <v>6433</v>
      </c>
      <c r="C215" s="42" t="s">
        <v>432</v>
      </c>
    </row>
    <row r="216" spans="1:3" x14ac:dyDescent="0.25">
      <c r="A216" s="42" t="s">
        <v>187</v>
      </c>
      <c r="B216" s="49">
        <v>6434</v>
      </c>
      <c r="C216" s="42" t="s">
        <v>433</v>
      </c>
    </row>
    <row r="217" spans="1:3" x14ac:dyDescent="0.25">
      <c r="A217" s="42" t="s">
        <v>187</v>
      </c>
      <c r="B217" s="49">
        <v>6435</v>
      </c>
      <c r="C217" s="42" t="s">
        <v>434</v>
      </c>
    </row>
    <row r="218" spans="1:3" x14ac:dyDescent="0.25">
      <c r="A218" s="42" t="s">
        <v>187</v>
      </c>
      <c r="B218" s="49">
        <v>6436</v>
      </c>
      <c r="C218" s="42" t="s">
        <v>435</v>
      </c>
    </row>
    <row r="219" spans="1:3" x14ac:dyDescent="0.25">
      <c r="A219" s="42" t="s">
        <v>187</v>
      </c>
      <c r="B219" s="49">
        <v>6437</v>
      </c>
      <c r="C219" s="42" t="s">
        <v>436</v>
      </c>
    </row>
    <row r="220" spans="1:3" x14ac:dyDescent="0.25">
      <c r="A220" s="42" t="s">
        <v>187</v>
      </c>
      <c r="B220" s="49">
        <v>6442</v>
      </c>
      <c r="C220" s="42" t="s">
        <v>438</v>
      </c>
    </row>
    <row r="221" spans="1:3" x14ac:dyDescent="0.25">
      <c r="A221" s="42" t="s">
        <v>187</v>
      </c>
      <c r="B221" s="49">
        <v>6443</v>
      </c>
      <c r="C221" s="42" t="s">
        <v>439</v>
      </c>
    </row>
    <row r="222" spans="1:3" x14ac:dyDescent="0.25">
      <c r="A222" s="42" t="s">
        <v>187</v>
      </c>
      <c r="B222" s="49">
        <v>6444</v>
      </c>
      <c r="C222" s="42" t="s">
        <v>440</v>
      </c>
    </row>
    <row r="223" spans="1:3" x14ac:dyDescent="0.25">
      <c r="A223" s="42" t="s">
        <v>187</v>
      </c>
      <c r="B223" s="49">
        <v>6445</v>
      </c>
      <c r="C223" s="42" t="s">
        <v>441</v>
      </c>
    </row>
    <row r="224" spans="1:3" x14ac:dyDescent="0.25">
      <c r="A224" s="42" t="s">
        <v>187</v>
      </c>
      <c r="B224" s="49">
        <v>6446</v>
      </c>
      <c r="C224" s="42" t="s">
        <v>442</v>
      </c>
    </row>
    <row r="225" spans="1:3" x14ac:dyDescent="0.25">
      <c r="A225" s="42" t="s">
        <v>187</v>
      </c>
      <c r="B225" s="49">
        <v>6447</v>
      </c>
      <c r="C225" s="42" t="s">
        <v>443</v>
      </c>
    </row>
    <row r="226" spans="1:3" x14ac:dyDescent="0.25">
      <c r="A226" s="42" t="s">
        <v>187</v>
      </c>
      <c r="B226" s="49">
        <v>6511</v>
      </c>
      <c r="C226" s="42" t="s">
        <v>268</v>
      </c>
    </row>
    <row r="227" spans="1:3" x14ac:dyDescent="0.25">
      <c r="A227" s="42" t="s">
        <v>187</v>
      </c>
      <c r="B227" s="49">
        <v>6512</v>
      </c>
      <c r="C227" s="42" t="s">
        <v>269</v>
      </c>
    </row>
    <row r="228" spans="1:3" x14ac:dyDescent="0.25">
      <c r="A228" s="42" t="s">
        <v>187</v>
      </c>
      <c r="B228" s="49">
        <v>6513</v>
      </c>
      <c r="C228" s="42" t="s">
        <v>270</v>
      </c>
    </row>
    <row r="229" spans="1:3" x14ac:dyDescent="0.25">
      <c r="A229" s="42" t="s">
        <v>187</v>
      </c>
      <c r="B229" s="49">
        <v>6514</v>
      </c>
      <c r="C229" s="42" t="s">
        <v>271</v>
      </c>
    </row>
    <row r="230" spans="1:3" x14ac:dyDescent="0.25">
      <c r="A230" s="42" t="s">
        <v>187</v>
      </c>
      <c r="B230" s="49">
        <v>6521</v>
      </c>
      <c r="C230" s="42" t="s">
        <v>272</v>
      </c>
    </row>
    <row r="231" spans="1:3" x14ac:dyDescent="0.25">
      <c r="A231" s="42" t="s">
        <v>187</v>
      </c>
      <c r="B231" s="49">
        <v>6522</v>
      </c>
      <c r="C231" s="42" t="s">
        <v>273</v>
      </c>
    </row>
    <row r="232" spans="1:3" x14ac:dyDescent="0.25">
      <c r="A232" s="42" t="s">
        <v>187</v>
      </c>
      <c r="B232" s="49">
        <v>6524</v>
      </c>
      <c r="C232" s="42" t="s">
        <v>274</v>
      </c>
    </row>
    <row r="233" spans="1:3" x14ac:dyDescent="0.25">
      <c r="A233" s="42" t="s">
        <v>187</v>
      </c>
      <c r="B233" s="49">
        <v>6525</v>
      </c>
      <c r="C233" s="42" t="s">
        <v>275</v>
      </c>
    </row>
    <row r="234" spans="1:3" x14ac:dyDescent="0.25">
      <c r="A234" s="42" t="s">
        <v>187</v>
      </c>
      <c r="B234" s="49">
        <v>6526</v>
      </c>
      <c r="C234" s="42" t="s">
        <v>276</v>
      </c>
    </row>
    <row r="235" spans="1:3" x14ac:dyDescent="0.25">
      <c r="A235" s="42" t="s">
        <v>187</v>
      </c>
      <c r="B235" s="49">
        <v>6527</v>
      </c>
      <c r="C235" s="42" t="s">
        <v>277</v>
      </c>
    </row>
    <row r="236" spans="1:3" x14ac:dyDescent="0.25">
      <c r="A236" s="42" t="s">
        <v>187</v>
      </c>
      <c r="B236" s="49">
        <v>6528</v>
      </c>
      <c r="C236" s="42" t="s">
        <v>445</v>
      </c>
    </row>
    <row r="237" spans="1:3" x14ac:dyDescent="0.25">
      <c r="A237" s="42" t="s">
        <v>187</v>
      </c>
      <c r="B237" s="49">
        <v>6531</v>
      </c>
      <c r="C237" s="42" t="s">
        <v>278</v>
      </c>
    </row>
    <row r="238" spans="1:3" x14ac:dyDescent="0.25">
      <c r="A238" s="42" t="s">
        <v>187</v>
      </c>
      <c r="B238" s="49">
        <v>6532</v>
      </c>
      <c r="C238" s="42" t="s">
        <v>279</v>
      </c>
    </row>
    <row r="239" spans="1:3" x14ac:dyDescent="0.25">
      <c r="A239" s="42" t="s">
        <v>187</v>
      </c>
      <c r="B239" s="49">
        <v>6533</v>
      </c>
      <c r="C239" s="42" t="s">
        <v>280</v>
      </c>
    </row>
    <row r="240" spans="1:3" x14ac:dyDescent="0.25">
      <c r="A240" s="42" t="s">
        <v>187</v>
      </c>
      <c r="B240" s="49">
        <v>6614</v>
      </c>
      <c r="C240" s="42" t="s">
        <v>447</v>
      </c>
    </row>
    <row r="241" spans="1:3" x14ac:dyDescent="0.25">
      <c r="A241" s="42" t="s">
        <v>187</v>
      </c>
      <c r="B241" s="49">
        <v>6615</v>
      </c>
      <c r="C241" s="42" t="s">
        <v>448</v>
      </c>
    </row>
    <row r="242" spans="1:3" x14ac:dyDescent="0.25">
      <c r="A242" s="42" t="s">
        <v>187</v>
      </c>
      <c r="B242" s="49">
        <v>6631</v>
      </c>
      <c r="C242" s="42" t="s">
        <v>376</v>
      </c>
    </row>
    <row r="243" spans="1:3" x14ac:dyDescent="0.25">
      <c r="A243" s="42" t="s">
        <v>187</v>
      </c>
      <c r="B243" s="49">
        <v>6632</v>
      </c>
      <c r="C243" s="42" t="s">
        <v>380</v>
      </c>
    </row>
    <row r="244" spans="1:3" x14ac:dyDescent="0.25">
      <c r="A244" s="42" t="s">
        <v>187</v>
      </c>
      <c r="B244" s="49">
        <v>6711</v>
      </c>
      <c r="C244" s="42" t="s">
        <v>449</v>
      </c>
    </row>
    <row r="245" spans="1:3" x14ac:dyDescent="0.25">
      <c r="A245" s="42" t="s">
        <v>187</v>
      </c>
      <c r="B245" s="49">
        <v>6712</v>
      </c>
      <c r="C245" s="42" t="s">
        <v>450</v>
      </c>
    </row>
    <row r="246" spans="1:3" x14ac:dyDescent="0.25">
      <c r="A246" s="42" t="s">
        <v>187</v>
      </c>
      <c r="B246" s="49">
        <v>6714</v>
      </c>
      <c r="C246" s="42" t="s">
        <v>451</v>
      </c>
    </row>
    <row r="247" spans="1:3" x14ac:dyDescent="0.25">
      <c r="A247" s="42" t="s">
        <v>187</v>
      </c>
      <c r="B247" s="49">
        <v>6731</v>
      </c>
      <c r="C247" s="42" t="s">
        <v>452</v>
      </c>
    </row>
    <row r="248" spans="1:3" x14ac:dyDescent="0.25">
      <c r="A248" s="42" t="s">
        <v>187</v>
      </c>
      <c r="B248" s="49">
        <v>6811</v>
      </c>
      <c r="C248" s="42" t="s">
        <v>281</v>
      </c>
    </row>
    <row r="249" spans="1:3" x14ac:dyDescent="0.25">
      <c r="A249" s="42" t="s">
        <v>187</v>
      </c>
      <c r="B249" s="49">
        <v>6812</v>
      </c>
      <c r="C249" s="42" t="s">
        <v>282</v>
      </c>
    </row>
    <row r="250" spans="1:3" x14ac:dyDescent="0.25">
      <c r="A250" s="42" t="s">
        <v>187</v>
      </c>
      <c r="B250" s="49">
        <v>6813</v>
      </c>
      <c r="C250" s="42" t="s">
        <v>283</v>
      </c>
    </row>
    <row r="251" spans="1:3" x14ac:dyDescent="0.25">
      <c r="A251" s="42" t="s">
        <v>187</v>
      </c>
      <c r="B251" s="49">
        <v>6814</v>
      </c>
      <c r="C251" s="42" t="s">
        <v>284</v>
      </c>
    </row>
    <row r="252" spans="1:3" x14ac:dyDescent="0.25">
      <c r="A252" s="42" t="s">
        <v>187</v>
      </c>
      <c r="B252" s="49">
        <v>6815</v>
      </c>
      <c r="C252" s="42" t="s">
        <v>285</v>
      </c>
    </row>
    <row r="253" spans="1:3" x14ac:dyDescent="0.25">
      <c r="A253" s="42" t="s">
        <v>187</v>
      </c>
      <c r="B253" s="49">
        <v>6816</v>
      </c>
      <c r="C253" s="42" t="s">
        <v>286</v>
      </c>
    </row>
    <row r="254" spans="1:3" x14ac:dyDescent="0.25">
      <c r="A254" s="42" t="s">
        <v>187</v>
      </c>
      <c r="B254" s="49">
        <v>6817</v>
      </c>
      <c r="C254" s="42" t="s">
        <v>287</v>
      </c>
    </row>
    <row r="255" spans="1:3" x14ac:dyDescent="0.25">
      <c r="A255" s="42" t="s">
        <v>187</v>
      </c>
      <c r="B255" s="49">
        <v>6818</v>
      </c>
      <c r="C255" s="42" t="s">
        <v>288</v>
      </c>
    </row>
    <row r="256" spans="1:3" x14ac:dyDescent="0.25">
      <c r="A256" s="42" t="s">
        <v>187</v>
      </c>
      <c r="B256" s="49">
        <v>6819</v>
      </c>
      <c r="C256" s="42" t="s">
        <v>289</v>
      </c>
    </row>
    <row r="257" spans="1:3" x14ac:dyDescent="0.25">
      <c r="A257" s="42" t="s">
        <v>187</v>
      </c>
      <c r="B257" s="49">
        <v>6831</v>
      </c>
      <c r="C257" s="42" t="s">
        <v>290</v>
      </c>
    </row>
    <row r="258" spans="1:3" x14ac:dyDescent="0.25">
      <c r="A258" s="42" t="s">
        <v>187</v>
      </c>
      <c r="B258" s="49">
        <v>6911</v>
      </c>
      <c r="C258" s="42" t="s">
        <v>454</v>
      </c>
    </row>
    <row r="259" spans="1:3" x14ac:dyDescent="0.25">
      <c r="A259" s="42" t="s">
        <v>187</v>
      </c>
      <c r="B259" s="49">
        <v>6921</v>
      </c>
      <c r="C259" s="42" t="s">
        <v>226</v>
      </c>
    </row>
    <row r="260" spans="1:3" x14ac:dyDescent="0.25">
      <c r="A260" s="42" t="s">
        <v>187</v>
      </c>
      <c r="B260" s="49">
        <v>9111</v>
      </c>
      <c r="C260" s="42" t="s">
        <v>465</v>
      </c>
    </row>
    <row r="261" spans="1:3" x14ac:dyDescent="0.25">
      <c r="A261" s="42" t="s">
        <v>187</v>
      </c>
      <c r="B261" s="49">
        <v>9112</v>
      </c>
      <c r="C261" s="42" t="s">
        <v>466</v>
      </c>
    </row>
    <row r="262" spans="1:3" x14ac:dyDescent="0.25">
      <c r="A262" s="42" t="s">
        <v>187</v>
      </c>
      <c r="B262" s="49">
        <v>9121</v>
      </c>
      <c r="C262" s="42" t="s">
        <v>467</v>
      </c>
    </row>
    <row r="263" spans="1:3" x14ac:dyDescent="0.25">
      <c r="A263" s="42" t="s">
        <v>187</v>
      </c>
      <c r="B263" s="49">
        <v>9122</v>
      </c>
      <c r="C263" s="42" t="s">
        <v>468</v>
      </c>
    </row>
    <row r="264" spans="1:3" x14ac:dyDescent="0.25">
      <c r="A264" s="42" t="s">
        <v>187</v>
      </c>
      <c r="B264" s="49">
        <v>9151</v>
      </c>
      <c r="C264" s="42" t="s">
        <v>469</v>
      </c>
    </row>
    <row r="265" spans="1:3" x14ac:dyDescent="0.25">
      <c r="A265" s="42" t="s">
        <v>187</v>
      </c>
      <c r="B265" s="49">
        <v>9152</v>
      </c>
      <c r="C265" s="42" t="s">
        <v>470</v>
      </c>
    </row>
    <row r="266" spans="1:3" x14ac:dyDescent="0.25">
      <c r="A266" s="42" t="s">
        <v>187</v>
      </c>
      <c r="B266" s="49">
        <v>9211</v>
      </c>
      <c r="C266" s="42" t="s">
        <v>471</v>
      </c>
    </row>
    <row r="267" spans="1:3" x14ac:dyDescent="0.25">
      <c r="A267" s="42" t="s">
        <v>187</v>
      </c>
      <c r="B267" s="49">
        <v>9212</v>
      </c>
      <c r="C267" s="42" t="s">
        <v>472</v>
      </c>
    </row>
    <row r="268" spans="1:3" x14ac:dyDescent="0.25">
      <c r="A268" s="42" t="s">
        <v>187</v>
      </c>
      <c r="B268" s="49">
        <v>9213</v>
      </c>
      <c r="C268" s="42" t="s">
        <v>473</v>
      </c>
    </row>
    <row r="269" spans="1:3" x14ac:dyDescent="0.25">
      <c r="A269" s="42" t="s">
        <v>187</v>
      </c>
      <c r="B269" s="49">
        <v>9221</v>
      </c>
      <c r="C269" s="42" t="s">
        <v>474</v>
      </c>
    </row>
    <row r="270" spans="1:3" x14ac:dyDescent="0.25">
      <c r="A270" s="42" t="s">
        <v>187</v>
      </c>
      <c r="B270" s="49">
        <v>9222</v>
      </c>
      <c r="C270" s="42" t="s">
        <v>475</v>
      </c>
    </row>
    <row r="271" spans="1:3" x14ac:dyDescent="0.25">
      <c r="A271" s="42" t="s">
        <v>187</v>
      </c>
      <c r="B271" s="49">
        <v>9611</v>
      </c>
      <c r="C271" s="42" t="s">
        <v>227</v>
      </c>
    </row>
    <row r="272" spans="1:3" x14ac:dyDescent="0.25">
      <c r="A272" s="42" t="s">
        <v>187</v>
      </c>
      <c r="B272" s="49">
        <v>9612</v>
      </c>
      <c r="C272" s="42" t="s">
        <v>235</v>
      </c>
    </row>
    <row r="273" spans="1:3" x14ac:dyDescent="0.25">
      <c r="A273" s="42" t="s">
        <v>187</v>
      </c>
      <c r="B273" s="49">
        <v>9613</v>
      </c>
      <c r="C273" s="42" t="s">
        <v>240</v>
      </c>
    </row>
    <row r="274" spans="1:3" x14ac:dyDescent="0.25">
      <c r="A274" s="42" t="s">
        <v>187</v>
      </c>
      <c r="B274" s="49">
        <v>9614</v>
      </c>
      <c r="C274" s="42" t="s">
        <v>246</v>
      </c>
    </row>
    <row r="275" spans="1:3" x14ac:dyDescent="0.25">
      <c r="A275" s="42" t="s">
        <v>187</v>
      </c>
      <c r="B275" s="49">
        <v>9615</v>
      </c>
      <c r="C275" s="42" t="s">
        <v>254</v>
      </c>
    </row>
    <row r="276" spans="1:3" x14ac:dyDescent="0.25">
      <c r="A276" s="42" t="s">
        <v>187</v>
      </c>
      <c r="B276" s="49">
        <v>9616</v>
      </c>
      <c r="C276" s="42" t="s">
        <v>257</v>
      </c>
    </row>
    <row r="277" spans="1:3" x14ac:dyDescent="0.25">
      <c r="A277" s="42" t="s">
        <v>187</v>
      </c>
      <c r="B277" s="49">
        <v>9621</v>
      </c>
      <c r="C277" s="42" t="s">
        <v>476</v>
      </c>
    </row>
    <row r="278" spans="1:3" x14ac:dyDescent="0.25">
      <c r="A278" s="42" t="s">
        <v>187</v>
      </c>
      <c r="B278" s="49">
        <v>9622</v>
      </c>
      <c r="C278" s="42" t="s">
        <v>477</v>
      </c>
    </row>
    <row r="279" spans="1:3" x14ac:dyDescent="0.25">
      <c r="A279" s="42" t="s">
        <v>187</v>
      </c>
      <c r="B279" s="49">
        <v>9623</v>
      </c>
      <c r="C279" s="42" t="s">
        <v>478</v>
      </c>
    </row>
    <row r="280" spans="1:3" x14ac:dyDescent="0.25">
      <c r="A280" s="42" t="s">
        <v>187</v>
      </c>
      <c r="B280" s="49">
        <v>9631</v>
      </c>
      <c r="C280" s="42" t="s">
        <v>397</v>
      </c>
    </row>
    <row r="281" spans="1:3" x14ac:dyDescent="0.25">
      <c r="A281" s="42" t="s">
        <v>187</v>
      </c>
      <c r="B281" s="49">
        <v>9632</v>
      </c>
      <c r="C281" s="42" t="s">
        <v>400</v>
      </c>
    </row>
    <row r="282" spans="1:3" x14ac:dyDescent="0.25">
      <c r="A282" s="42" t="s">
        <v>187</v>
      </c>
      <c r="B282" s="49">
        <v>9633</v>
      </c>
      <c r="C282" s="42" t="s">
        <v>405</v>
      </c>
    </row>
    <row r="283" spans="1:3" x14ac:dyDescent="0.25">
      <c r="A283" s="42" t="s">
        <v>187</v>
      </c>
      <c r="B283" s="49">
        <v>9634</v>
      </c>
      <c r="C283" s="42" t="s">
        <v>408</v>
      </c>
    </row>
    <row r="284" spans="1:3" x14ac:dyDescent="0.25">
      <c r="A284" s="42" t="s">
        <v>187</v>
      </c>
      <c r="B284" s="49">
        <v>9635</v>
      </c>
      <c r="C284" s="42" t="s">
        <v>265</v>
      </c>
    </row>
    <row r="285" spans="1:3" x14ac:dyDescent="0.25">
      <c r="A285" s="42" t="s">
        <v>187</v>
      </c>
      <c r="B285" s="49">
        <v>9636</v>
      </c>
      <c r="C285" s="42" t="s">
        <v>411</v>
      </c>
    </row>
    <row r="286" spans="1:3" x14ac:dyDescent="0.25">
      <c r="A286" s="42" t="s">
        <v>187</v>
      </c>
      <c r="B286" s="49">
        <v>9638</v>
      </c>
      <c r="C286" s="42" t="s">
        <v>361</v>
      </c>
    </row>
    <row r="287" spans="1:3" x14ac:dyDescent="0.25">
      <c r="A287" s="42" t="s">
        <v>187</v>
      </c>
      <c r="B287" s="49">
        <v>9641</v>
      </c>
      <c r="C287" s="42" t="s">
        <v>414</v>
      </c>
    </row>
    <row r="288" spans="1:3" x14ac:dyDescent="0.25">
      <c r="A288" s="42" t="s">
        <v>187</v>
      </c>
      <c r="B288" s="49">
        <v>9642</v>
      </c>
      <c r="C288" s="42" t="s">
        <v>422</v>
      </c>
    </row>
    <row r="289" spans="1:3" x14ac:dyDescent="0.25">
      <c r="A289" s="42" t="s">
        <v>187</v>
      </c>
      <c r="B289" s="49">
        <v>9643</v>
      </c>
      <c r="C289" s="42" t="s">
        <v>429</v>
      </c>
    </row>
    <row r="290" spans="1:3" x14ac:dyDescent="0.25">
      <c r="A290" s="42" t="s">
        <v>187</v>
      </c>
      <c r="B290" s="49">
        <v>9644</v>
      </c>
      <c r="C290" s="42" t="s">
        <v>437</v>
      </c>
    </row>
    <row r="291" spans="1:3" x14ac:dyDescent="0.25">
      <c r="A291" s="42" t="s">
        <v>187</v>
      </c>
      <c r="B291" s="49">
        <v>9651</v>
      </c>
      <c r="C291" s="42" t="s">
        <v>327</v>
      </c>
    </row>
    <row r="292" spans="1:3" x14ac:dyDescent="0.25">
      <c r="A292" s="42" t="s">
        <v>187</v>
      </c>
      <c r="B292" s="49">
        <v>9652</v>
      </c>
      <c r="C292" s="42" t="s">
        <v>444</v>
      </c>
    </row>
    <row r="293" spans="1:3" x14ac:dyDescent="0.25">
      <c r="A293" s="42" t="s">
        <v>187</v>
      </c>
      <c r="B293" s="49">
        <v>9653</v>
      </c>
      <c r="C293" s="42" t="s">
        <v>446</v>
      </c>
    </row>
    <row r="294" spans="1:3" x14ac:dyDescent="0.25">
      <c r="A294" s="42" t="s">
        <v>187</v>
      </c>
      <c r="B294" s="49">
        <v>9661</v>
      </c>
      <c r="C294" s="42" t="s">
        <v>479</v>
      </c>
    </row>
    <row r="295" spans="1:3" x14ac:dyDescent="0.25">
      <c r="A295" s="42" t="s">
        <v>187</v>
      </c>
      <c r="B295" s="49">
        <v>9673</v>
      </c>
      <c r="C295" s="42" t="s">
        <v>480</v>
      </c>
    </row>
    <row r="296" spans="1:3" x14ac:dyDescent="0.25">
      <c r="A296" s="42" t="s">
        <v>187</v>
      </c>
      <c r="B296" s="49">
        <v>9681</v>
      </c>
      <c r="C296" s="42" t="s">
        <v>453</v>
      </c>
    </row>
    <row r="297" spans="1:3" x14ac:dyDescent="0.25">
      <c r="A297" s="42" t="s">
        <v>187</v>
      </c>
      <c r="B297" s="49">
        <v>9683</v>
      </c>
      <c r="C297" s="42" t="s">
        <v>290</v>
      </c>
    </row>
    <row r="298" spans="1:3" x14ac:dyDescent="0.25">
      <c r="A298" s="42" t="s">
        <v>187</v>
      </c>
      <c r="B298" s="49">
        <v>9711</v>
      </c>
      <c r="C298" s="42" t="s">
        <v>455</v>
      </c>
    </row>
    <row r="299" spans="1:3" x14ac:dyDescent="0.25">
      <c r="A299" s="42" t="s">
        <v>187</v>
      </c>
      <c r="B299" s="49">
        <v>9712</v>
      </c>
      <c r="C299" s="42" t="s">
        <v>456</v>
      </c>
    </row>
    <row r="300" spans="1:3" x14ac:dyDescent="0.25">
      <c r="A300" s="42" t="s">
        <v>187</v>
      </c>
      <c r="B300" s="49">
        <v>9721</v>
      </c>
      <c r="C300" s="42" t="s">
        <v>457</v>
      </c>
    </row>
    <row r="301" spans="1:3" x14ac:dyDescent="0.25">
      <c r="A301" s="42" t="s">
        <v>187</v>
      </c>
      <c r="B301" s="49">
        <v>9722</v>
      </c>
      <c r="C301" s="42" t="s">
        <v>458</v>
      </c>
    </row>
    <row r="302" spans="1:3" x14ac:dyDescent="0.25">
      <c r="A302" s="42" t="s">
        <v>187</v>
      </c>
      <c r="B302" s="49">
        <v>9723</v>
      </c>
      <c r="C302" s="42" t="s">
        <v>459</v>
      </c>
    </row>
    <row r="303" spans="1:3" x14ac:dyDescent="0.25">
      <c r="A303" s="42" t="s">
        <v>187</v>
      </c>
      <c r="B303" s="49">
        <v>9724</v>
      </c>
      <c r="C303" s="42" t="s">
        <v>460</v>
      </c>
    </row>
    <row r="304" spans="1:3" x14ac:dyDescent="0.25">
      <c r="A304" s="42" t="s">
        <v>187</v>
      </c>
      <c r="B304" s="49">
        <v>9725</v>
      </c>
      <c r="C304" s="42" t="s">
        <v>461</v>
      </c>
    </row>
    <row r="305" spans="1:3" x14ac:dyDescent="0.25">
      <c r="A305" s="42" t="s">
        <v>187</v>
      </c>
      <c r="B305" s="49">
        <v>9726</v>
      </c>
      <c r="C305" s="42" t="s">
        <v>462</v>
      </c>
    </row>
    <row r="306" spans="1:3" x14ac:dyDescent="0.25">
      <c r="A306" s="42" t="s">
        <v>187</v>
      </c>
      <c r="B306" s="49">
        <v>9731</v>
      </c>
      <c r="C306" s="42" t="s">
        <v>463</v>
      </c>
    </row>
    <row r="307" spans="1:3" x14ac:dyDescent="0.25">
      <c r="A307" s="42" t="s">
        <v>187</v>
      </c>
      <c r="B307" s="49">
        <v>9741</v>
      </c>
      <c r="C307" s="42" t="s">
        <v>464</v>
      </c>
    </row>
    <row r="308" spans="1:3" x14ac:dyDescent="0.25">
      <c r="A308" s="42" t="s">
        <v>187</v>
      </c>
      <c r="B308" s="49">
        <v>9811</v>
      </c>
      <c r="C308" s="42" t="s">
        <v>481</v>
      </c>
    </row>
    <row r="309" spans="1:3" x14ac:dyDescent="0.25">
      <c r="A309" s="42" t="s">
        <v>187</v>
      </c>
      <c r="B309" s="49">
        <v>9821</v>
      </c>
      <c r="C309" s="42" t="s">
        <v>482</v>
      </c>
    </row>
    <row r="310" spans="1:3" x14ac:dyDescent="0.25">
      <c r="A310" s="42" t="s">
        <v>187</v>
      </c>
      <c r="B310" s="49">
        <v>9911</v>
      </c>
      <c r="C310" s="42" t="s">
        <v>483</v>
      </c>
    </row>
    <row r="311" spans="1:3" x14ac:dyDescent="0.25">
      <c r="A311" s="42" t="s">
        <v>187</v>
      </c>
      <c r="B311" s="49">
        <v>9912</v>
      </c>
      <c r="C311" s="42" t="s">
        <v>484</v>
      </c>
    </row>
    <row r="312" spans="1:3" x14ac:dyDescent="0.25">
      <c r="A312" s="42" t="s">
        <v>187</v>
      </c>
      <c r="B312" s="49">
        <v>9913</v>
      </c>
      <c r="C312" s="42" t="s">
        <v>485</v>
      </c>
    </row>
    <row r="313" spans="1:3" x14ac:dyDescent="0.25">
      <c r="A313" s="42" t="s">
        <v>187</v>
      </c>
      <c r="B313" s="49">
        <v>9914</v>
      </c>
      <c r="C313" s="42" t="s">
        <v>486</v>
      </c>
    </row>
    <row r="314" spans="1:3" x14ac:dyDescent="0.25">
      <c r="A314" s="42" t="s">
        <v>187</v>
      </c>
      <c r="B314" s="49">
        <v>9919</v>
      </c>
      <c r="C314" s="42" t="s">
        <v>487</v>
      </c>
    </row>
    <row r="315" spans="1:3" x14ac:dyDescent="0.25">
      <c r="A315" s="42" t="s">
        <v>187</v>
      </c>
      <c r="B315" s="49">
        <v>9961</v>
      </c>
      <c r="C315" s="42" t="s">
        <v>483</v>
      </c>
    </row>
    <row r="316" spans="1:3" x14ac:dyDescent="0.25">
      <c r="A316" s="42" t="s">
        <v>187</v>
      </c>
      <c r="B316" s="49">
        <v>9962</v>
      </c>
      <c r="C316" s="42" t="s">
        <v>484</v>
      </c>
    </row>
    <row r="317" spans="1:3" x14ac:dyDescent="0.25">
      <c r="A317" s="42" t="s">
        <v>187</v>
      </c>
      <c r="B317" s="49">
        <v>9963</v>
      </c>
      <c r="C317" s="42" t="s">
        <v>485</v>
      </c>
    </row>
    <row r="318" spans="1:3" x14ac:dyDescent="0.25">
      <c r="A318" s="42" t="s">
        <v>187</v>
      </c>
      <c r="B318" s="49">
        <v>9964</v>
      </c>
      <c r="C318" s="42" t="s">
        <v>486</v>
      </c>
    </row>
    <row r="319" spans="1:3" x14ac:dyDescent="0.25">
      <c r="A319" s="42" t="s">
        <v>187</v>
      </c>
      <c r="B319" s="49">
        <v>9969</v>
      </c>
      <c r="C319" s="42" t="s">
        <v>487</v>
      </c>
    </row>
  </sheetData>
  <sheetProtection algorithmName="SHA-512" hashValue="K/M+zR0AAVbG5STTOxj3eKC79ErL0ZDEfBTt1wLdS7K3t5Xvf12HRZ5nWB1O49K8Aj38tInMuFKhLD2TFVkqXA==" saltValue="CxJyOEuerpaU71n/BnOI3A==" spinCount="100000" sheet="1" objects="1" scenarios="1"/>
  <autoFilter ref="A1:C2816"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J50"/>
  <sheetViews>
    <sheetView workbookViewId="0">
      <selection activeCell="A2" sqref="A2:G2"/>
    </sheetView>
  </sheetViews>
  <sheetFormatPr defaultRowHeight="15" x14ac:dyDescent="0.25"/>
  <cols>
    <col min="1" max="1" width="4.42578125" customWidth="1"/>
    <col min="2" max="2" width="12" style="54" bestFit="1" customWidth="1"/>
    <col min="3" max="3" width="6" customWidth="1"/>
    <col min="4" max="4" width="61.7109375" customWidth="1"/>
    <col min="5" max="5" width="37.42578125" customWidth="1"/>
    <col min="6" max="6" width="23" bestFit="1" customWidth="1"/>
    <col min="7" max="7" width="9" customWidth="1"/>
    <col min="8" max="8" width="49.140625" customWidth="1"/>
    <col min="9" max="9" width="18.7109375" customWidth="1"/>
    <col min="10" max="10" width="12.140625" customWidth="1"/>
  </cols>
  <sheetData>
    <row r="1" spans="1:10" ht="24.75" thickTop="1" x14ac:dyDescent="0.25">
      <c r="A1" s="2" t="s">
        <v>2</v>
      </c>
      <c r="B1" s="11" t="s">
        <v>1</v>
      </c>
      <c r="C1" s="3" t="s">
        <v>3</v>
      </c>
      <c r="D1" s="3" t="s">
        <v>4</v>
      </c>
      <c r="E1" s="3" t="s">
        <v>5</v>
      </c>
      <c r="F1" s="3" t="s">
        <v>6</v>
      </c>
      <c r="G1" s="3" t="s">
        <v>7</v>
      </c>
      <c r="H1" s="3" t="s">
        <v>4</v>
      </c>
      <c r="I1" s="5" t="s">
        <v>38</v>
      </c>
      <c r="J1" s="5" t="s">
        <v>173</v>
      </c>
    </row>
    <row r="2" spans="1:10" x14ac:dyDescent="0.25">
      <c r="A2" s="12">
        <v>55</v>
      </c>
      <c r="B2" s="16">
        <v>35237547014</v>
      </c>
      <c r="C2" s="13">
        <v>49075</v>
      </c>
      <c r="D2" s="14" t="s">
        <v>39</v>
      </c>
      <c r="E2" s="14" t="s">
        <v>40</v>
      </c>
      <c r="F2" s="14" t="s">
        <v>8</v>
      </c>
      <c r="G2" s="17" t="s">
        <v>41</v>
      </c>
      <c r="H2" s="14" t="s">
        <v>39</v>
      </c>
      <c r="I2" s="18" t="s">
        <v>42</v>
      </c>
      <c r="J2" s="18" t="s">
        <v>174</v>
      </c>
    </row>
    <row r="3" spans="1:10" x14ac:dyDescent="0.25">
      <c r="A3" s="12">
        <v>56</v>
      </c>
      <c r="B3" s="16">
        <v>80099091562</v>
      </c>
      <c r="C3" s="13">
        <v>789</v>
      </c>
      <c r="D3" s="14" t="s">
        <v>43</v>
      </c>
      <c r="E3" s="14" t="s">
        <v>44</v>
      </c>
      <c r="F3" s="14" t="s">
        <v>15</v>
      </c>
      <c r="G3" s="15">
        <v>3316734</v>
      </c>
      <c r="H3" s="14" t="s">
        <v>43</v>
      </c>
      <c r="I3" s="18" t="s">
        <v>45</v>
      </c>
      <c r="J3" s="18" t="s">
        <v>155</v>
      </c>
    </row>
    <row r="4" spans="1:10" x14ac:dyDescent="0.25">
      <c r="A4" s="12">
        <v>57</v>
      </c>
      <c r="B4" s="16">
        <v>1076882554</v>
      </c>
      <c r="C4" s="13">
        <v>797</v>
      </c>
      <c r="D4" s="14" t="s">
        <v>46</v>
      </c>
      <c r="E4" s="14" t="s">
        <v>47</v>
      </c>
      <c r="F4" s="14" t="s">
        <v>31</v>
      </c>
      <c r="G4" s="15">
        <v>3303870</v>
      </c>
      <c r="H4" s="14" t="s">
        <v>46</v>
      </c>
      <c r="I4" s="18" t="s">
        <v>45</v>
      </c>
      <c r="J4" s="18" t="s">
        <v>155</v>
      </c>
    </row>
    <row r="5" spans="1:10" x14ac:dyDescent="0.25">
      <c r="A5" s="12">
        <v>58</v>
      </c>
      <c r="B5" s="16">
        <v>34694889661</v>
      </c>
      <c r="C5" s="13">
        <v>23577</v>
      </c>
      <c r="D5" s="14" t="s">
        <v>48</v>
      </c>
      <c r="E5" s="14" t="s">
        <v>49</v>
      </c>
      <c r="F5" s="14" t="s">
        <v>20</v>
      </c>
      <c r="G5" s="15">
        <v>1475444</v>
      </c>
      <c r="H5" s="14" t="s">
        <v>48</v>
      </c>
      <c r="I5" s="18" t="s">
        <v>45</v>
      </c>
      <c r="J5" s="18" t="s">
        <v>155</v>
      </c>
    </row>
    <row r="6" spans="1:10" x14ac:dyDescent="0.25">
      <c r="A6" s="12">
        <v>59</v>
      </c>
      <c r="B6" s="16">
        <v>99575902022</v>
      </c>
      <c r="C6" s="13">
        <v>801</v>
      </c>
      <c r="D6" s="14" t="s">
        <v>50</v>
      </c>
      <c r="E6" s="14" t="s">
        <v>51</v>
      </c>
      <c r="F6" s="14" t="s">
        <v>11</v>
      </c>
      <c r="G6" s="15">
        <v>3123367</v>
      </c>
      <c r="H6" s="14" t="s">
        <v>50</v>
      </c>
      <c r="I6" s="18" t="s">
        <v>45</v>
      </c>
      <c r="J6" s="18" t="s">
        <v>155</v>
      </c>
    </row>
    <row r="7" spans="1:10" x14ac:dyDescent="0.25">
      <c r="A7" s="12">
        <v>60</v>
      </c>
      <c r="B7" s="16">
        <v>61338774671</v>
      </c>
      <c r="C7" s="13">
        <v>810</v>
      </c>
      <c r="D7" s="14" t="s">
        <v>52</v>
      </c>
      <c r="E7" s="14" t="s">
        <v>53</v>
      </c>
      <c r="F7" s="14" t="s">
        <v>24</v>
      </c>
      <c r="G7" s="15">
        <v>3014223</v>
      </c>
      <c r="H7" s="14" t="s">
        <v>52</v>
      </c>
      <c r="I7" s="18" t="s">
        <v>45</v>
      </c>
      <c r="J7" s="18" t="s">
        <v>155</v>
      </c>
    </row>
    <row r="8" spans="1:10" x14ac:dyDescent="0.25">
      <c r="A8" s="12">
        <v>61</v>
      </c>
      <c r="B8" s="16">
        <v>55059300119</v>
      </c>
      <c r="C8" s="13">
        <v>828</v>
      </c>
      <c r="D8" s="14" t="s">
        <v>54</v>
      </c>
      <c r="E8" s="14" t="s">
        <v>16</v>
      </c>
      <c r="F8" s="14" t="s">
        <v>29</v>
      </c>
      <c r="G8" s="15">
        <v>3089240</v>
      </c>
      <c r="H8" s="14" t="s">
        <v>54</v>
      </c>
      <c r="I8" s="18" t="s">
        <v>45</v>
      </c>
      <c r="J8" s="18" t="s">
        <v>155</v>
      </c>
    </row>
    <row r="9" spans="1:10" x14ac:dyDescent="0.25">
      <c r="A9" s="12">
        <v>62</v>
      </c>
      <c r="B9" s="16">
        <v>16391096016</v>
      </c>
      <c r="C9" s="13">
        <v>836</v>
      </c>
      <c r="D9" s="14" t="s">
        <v>55</v>
      </c>
      <c r="E9" s="14" t="s">
        <v>56</v>
      </c>
      <c r="F9" s="14" t="s">
        <v>17</v>
      </c>
      <c r="G9" s="15">
        <v>3321088</v>
      </c>
      <c r="H9" s="14" t="s">
        <v>55</v>
      </c>
      <c r="I9" s="18" t="s">
        <v>45</v>
      </c>
      <c r="J9" s="18" t="s">
        <v>155</v>
      </c>
    </row>
    <row r="10" spans="1:10" x14ac:dyDescent="0.25">
      <c r="A10" s="12">
        <v>63</v>
      </c>
      <c r="B10" s="16">
        <v>35994268014</v>
      </c>
      <c r="C10" s="13">
        <v>844</v>
      </c>
      <c r="D10" s="14" t="s">
        <v>57</v>
      </c>
      <c r="E10" s="14" t="s">
        <v>58</v>
      </c>
      <c r="F10" s="14" t="s">
        <v>10</v>
      </c>
      <c r="G10" s="15">
        <v>3313824</v>
      </c>
      <c r="H10" s="14" t="s">
        <v>57</v>
      </c>
      <c r="I10" s="18" t="s">
        <v>45</v>
      </c>
      <c r="J10" s="18" t="s">
        <v>155</v>
      </c>
    </row>
    <row r="11" spans="1:10" x14ac:dyDescent="0.25">
      <c r="A11" s="12">
        <v>64</v>
      </c>
      <c r="B11" s="16">
        <v>11265594372</v>
      </c>
      <c r="C11" s="13">
        <v>852</v>
      </c>
      <c r="D11" s="14" t="s">
        <v>59</v>
      </c>
      <c r="E11" s="14" t="s">
        <v>14</v>
      </c>
      <c r="F11" s="14" t="s">
        <v>22</v>
      </c>
      <c r="G11" s="15">
        <v>3071162</v>
      </c>
      <c r="H11" s="14" t="s">
        <v>59</v>
      </c>
      <c r="I11" s="18" t="s">
        <v>45</v>
      </c>
      <c r="J11" s="18" t="s">
        <v>155</v>
      </c>
    </row>
    <row r="12" spans="1:10" x14ac:dyDescent="0.25">
      <c r="A12" s="12">
        <v>65</v>
      </c>
      <c r="B12" s="16">
        <v>61469620638</v>
      </c>
      <c r="C12" s="13">
        <v>869</v>
      </c>
      <c r="D12" s="14" t="s">
        <v>60</v>
      </c>
      <c r="E12" s="14" t="s">
        <v>61</v>
      </c>
      <c r="F12" s="14" t="s">
        <v>28</v>
      </c>
      <c r="G12" s="15">
        <v>3118452</v>
      </c>
      <c r="H12" s="14" t="s">
        <v>60</v>
      </c>
      <c r="I12" s="18" t="s">
        <v>45</v>
      </c>
      <c r="J12" s="18" t="s">
        <v>155</v>
      </c>
    </row>
    <row r="13" spans="1:10" x14ac:dyDescent="0.25">
      <c r="A13" s="12">
        <v>66</v>
      </c>
      <c r="B13" s="16">
        <v>97880836355</v>
      </c>
      <c r="C13" s="13">
        <v>43915</v>
      </c>
      <c r="D13" s="14" t="s">
        <v>62</v>
      </c>
      <c r="E13" s="14" t="s">
        <v>63</v>
      </c>
      <c r="F13" s="14" t="s">
        <v>26</v>
      </c>
      <c r="G13" s="15">
        <v>2435411</v>
      </c>
      <c r="H13" s="14" t="s">
        <v>62</v>
      </c>
      <c r="I13" s="18" t="s">
        <v>45</v>
      </c>
      <c r="J13" s="18" t="s">
        <v>155</v>
      </c>
    </row>
    <row r="14" spans="1:10" x14ac:dyDescent="0.25">
      <c r="A14" s="12">
        <v>67</v>
      </c>
      <c r="B14" s="16">
        <v>72801109643</v>
      </c>
      <c r="C14" s="13">
        <v>877</v>
      </c>
      <c r="D14" s="14" t="s">
        <v>64</v>
      </c>
      <c r="E14" s="14" t="s">
        <v>65</v>
      </c>
      <c r="F14" s="14" t="s">
        <v>12</v>
      </c>
      <c r="G14" s="15">
        <v>3006166</v>
      </c>
      <c r="H14" s="14" t="s">
        <v>64</v>
      </c>
      <c r="I14" s="18" t="s">
        <v>45</v>
      </c>
      <c r="J14" s="18" t="s">
        <v>155</v>
      </c>
    </row>
    <row r="15" spans="1:10" x14ac:dyDescent="0.25">
      <c r="A15" s="12">
        <v>68</v>
      </c>
      <c r="B15" s="16">
        <v>37777848565</v>
      </c>
      <c r="C15" s="13">
        <v>44493</v>
      </c>
      <c r="D15" s="14" t="s">
        <v>66</v>
      </c>
      <c r="E15" s="14" t="s">
        <v>25</v>
      </c>
      <c r="F15" s="14" t="s">
        <v>21</v>
      </c>
      <c r="G15" s="15">
        <v>2494841</v>
      </c>
      <c r="H15" s="14" t="s">
        <v>66</v>
      </c>
      <c r="I15" s="18" t="s">
        <v>45</v>
      </c>
      <c r="J15" s="18" t="s">
        <v>155</v>
      </c>
    </row>
    <row r="16" spans="1:10" x14ac:dyDescent="0.25">
      <c r="A16" s="12">
        <v>69</v>
      </c>
      <c r="B16" s="16">
        <v>5275803945</v>
      </c>
      <c r="C16" s="13">
        <v>43636</v>
      </c>
      <c r="D16" s="14" t="s">
        <v>67</v>
      </c>
      <c r="E16" s="14" t="s">
        <v>68</v>
      </c>
      <c r="F16" s="14" t="s">
        <v>27</v>
      </c>
      <c r="G16" s="15">
        <v>2334712</v>
      </c>
      <c r="H16" s="14" t="s">
        <v>67</v>
      </c>
      <c r="I16" s="18" t="s">
        <v>45</v>
      </c>
      <c r="J16" s="18" t="s">
        <v>155</v>
      </c>
    </row>
    <row r="17" spans="1:10" x14ac:dyDescent="0.25">
      <c r="A17" s="12">
        <v>70</v>
      </c>
      <c r="B17" s="16">
        <v>46156591639</v>
      </c>
      <c r="C17" s="13">
        <v>885</v>
      </c>
      <c r="D17" s="14" t="s">
        <v>69</v>
      </c>
      <c r="E17" s="14" t="s">
        <v>70</v>
      </c>
      <c r="F17" s="14" t="s">
        <v>23</v>
      </c>
      <c r="G17" s="15">
        <v>3142019</v>
      </c>
      <c r="H17" s="14" t="s">
        <v>69</v>
      </c>
      <c r="I17" s="18" t="s">
        <v>45</v>
      </c>
      <c r="J17" s="18" t="s">
        <v>155</v>
      </c>
    </row>
    <row r="18" spans="1:10" x14ac:dyDescent="0.25">
      <c r="A18" s="12">
        <v>71</v>
      </c>
      <c r="B18" s="16">
        <v>37363837470</v>
      </c>
      <c r="C18" s="13">
        <v>893</v>
      </c>
      <c r="D18" s="14" t="s">
        <v>71</v>
      </c>
      <c r="E18" s="14" t="s">
        <v>72</v>
      </c>
      <c r="F18" s="14" t="s">
        <v>8</v>
      </c>
      <c r="G18" s="15">
        <v>3224953</v>
      </c>
      <c r="H18" s="14" t="s">
        <v>71</v>
      </c>
      <c r="I18" s="18" t="s">
        <v>45</v>
      </c>
      <c r="J18" s="18" t="s">
        <v>155</v>
      </c>
    </row>
    <row r="19" spans="1:10" x14ac:dyDescent="0.25">
      <c r="A19" s="12">
        <v>72</v>
      </c>
      <c r="B19" s="16">
        <v>46144176176</v>
      </c>
      <c r="C19" s="13">
        <v>764</v>
      </c>
      <c r="D19" s="14" t="s">
        <v>73</v>
      </c>
      <c r="E19" s="14" t="s">
        <v>74</v>
      </c>
      <c r="F19" s="14" t="s">
        <v>8</v>
      </c>
      <c r="G19" s="15">
        <v>3205380</v>
      </c>
      <c r="H19" s="14" t="s">
        <v>73</v>
      </c>
      <c r="I19" s="18" t="s">
        <v>45</v>
      </c>
      <c r="J19" s="18" t="s">
        <v>155</v>
      </c>
    </row>
    <row r="20" spans="1:10" x14ac:dyDescent="0.25">
      <c r="A20" s="12">
        <v>73</v>
      </c>
      <c r="B20" s="16">
        <v>13768042762</v>
      </c>
      <c r="C20" s="13">
        <v>43644</v>
      </c>
      <c r="D20" s="14" t="s">
        <v>75</v>
      </c>
      <c r="E20" s="14" t="s">
        <v>76</v>
      </c>
      <c r="F20" s="14" t="s">
        <v>77</v>
      </c>
      <c r="G20" s="15">
        <v>2326086</v>
      </c>
      <c r="H20" s="14" t="s">
        <v>75</v>
      </c>
      <c r="I20" s="18" t="s">
        <v>45</v>
      </c>
      <c r="J20" s="18" t="s">
        <v>155</v>
      </c>
    </row>
    <row r="21" spans="1:10" ht="24" x14ac:dyDescent="0.25">
      <c r="A21" s="12">
        <v>74</v>
      </c>
      <c r="B21" s="16">
        <v>57527861125</v>
      </c>
      <c r="C21" s="13">
        <v>40623</v>
      </c>
      <c r="D21" s="14" t="s">
        <v>78</v>
      </c>
      <c r="E21" s="14" t="s">
        <v>79</v>
      </c>
      <c r="F21" s="14" t="s">
        <v>8</v>
      </c>
      <c r="G21" s="15">
        <v>1909592</v>
      </c>
      <c r="H21" s="14" t="s">
        <v>78</v>
      </c>
      <c r="I21" s="18" t="s">
        <v>45</v>
      </c>
      <c r="J21" s="18" t="s">
        <v>155</v>
      </c>
    </row>
    <row r="22" spans="1:10" x14ac:dyDescent="0.25">
      <c r="A22" s="12">
        <v>75</v>
      </c>
      <c r="B22" s="16">
        <v>76185043859</v>
      </c>
      <c r="C22" s="13">
        <v>924</v>
      </c>
      <c r="D22" s="14" t="s">
        <v>80</v>
      </c>
      <c r="E22" s="14" t="s">
        <v>81</v>
      </c>
      <c r="F22" s="14" t="s">
        <v>30</v>
      </c>
      <c r="G22" s="15">
        <v>3203727</v>
      </c>
      <c r="H22" s="14" t="s">
        <v>80</v>
      </c>
      <c r="I22" s="18" t="s">
        <v>82</v>
      </c>
      <c r="J22" s="18" t="s">
        <v>175</v>
      </c>
    </row>
    <row r="23" spans="1:10" x14ac:dyDescent="0.25">
      <c r="A23" s="12">
        <v>76</v>
      </c>
      <c r="B23" s="16">
        <v>85570198172</v>
      </c>
      <c r="C23" s="13">
        <v>40631</v>
      </c>
      <c r="D23" s="14" t="s">
        <v>83</v>
      </c>
      <c r="E23" s="14" t="s">
        <v>84</v>
      </c>
      <c r="F23" s="14" t="s">
        <v>85</v>
      </c>
      <c r="G23" s="15">
        <v>2071061</v>
      </c>
      <c r="H23" s="14" t="s">
        <v>83</v>
      </c>
      <c r="I23" s="18" t="s">
        <v>82</v>
      </c>
      <c r="J23" s="18" t="s">
        <v>175</v>
      </c>
    </row>
    <row r="24" spans="1:10" x14ac:dyDescent="0.25">
      <c r="A24" s="12">
        <v>77</v>
      </c>
      <c r="B24" s="16">
        <v>36551793962</v>
      </c>
      <c r="C24" s="13">
        <v>50090</v>
      </c>
      <c r="D24" s="14" t="s">
        <v>86</v>
      </c>
      <c r="E24" s="14" t="s">
        <v>87</v>
      </c>
      <c r="F24" s="14" t="s">
        <v>24</v>
      </c>
      <c r="G24" s="15">
        <v>4857283</v>
      </c>
      <c r="H24" s="14" t="s">
        <v>86</v>
      </c>
      <c r="I24" s="18" t="s">
        <v>82</v>
      </c>
      <c r="J24" s="18" t="s">
        <v>175</v>
      </c>
    </row>
    <row r="25" spans="1:10" x14ac:dyDescent="0.25">
      <c r="A25" s="12">
        <v>78</v>
      </c>
      <c r="B25" s="16">
        <v>57340203536</v>
      </c>
      <c r="C25" s="13">
        <v>908</v>
      </c>
      <c r="D25" s="14" t="s">
        <v>88</v>
      </c>
      <c r="E25" s="14" t="s">
        <v>89</v>
      </c>
      <c r="F25" s="14" t="s">
        <v>28</v>
      </c>
      <c r="G25" s="15">
        <v>3118380</v>
      </c>
      <c r="H25" s="14" t="s">
        <v>88</v>
      </c>
      <c r="I25" s="18" t="s">
        <v>82</v>
      </c>
      <c r="J25" s="18" t="s">
        <v>175</v>
      </c>
    </row>
    <row r="26" spans="1:10" x14ac:dyDescent="0.25">
      <c r="A26" s="12">
        <v>79</v>
      </c>
      <c r="B26" s="16">
        <v>88252913683</v>
      </c>
      <c r="C26" s="13">
        <v>916</v>
      </c>
      <c r="D26" s="14" t="s">
        <v>90</v>
      </c>
      <c r="E26" s="14" t="s">
        <v>91</v>
      </c>
      <c r="F26" s="14" t="s">
        <v>92</v>
      </c>
      <c r="G26" s="15">
        <v>3132170</v>
      </c>
      <c r="H26" s="14" t="s">
        <v>90</v>
      </c>
      <c r="I26" s="18" t="s">
        <v>82</v>
      </c>
      <c r="J26" s="18" t="s">
        <v>175</v>
      </c>
    </row>
    <row r="27" spans="1:10" x14ac:dyDescent="0.25">
      <c r="A27" s="12">
        <v>80</v>
      </c>
      <c r="B27" s="16">
        <v>49483564012</v>
      </c>
      <c r="C27" s="13">
        <v>949</v>
      </c>
      <c r="D27" s="14" t="s">
        <v>93</v>
      </c>
      <c r="E27" s="14" t="s">
        <v>94</v>
      </c>
      <c r="F27" s="14" t="s">
        <v>28</v>
      </c>
      <c r="G27" s="15">
        <v>3751783</v>
      </c>
      <c r="H27" s="14" t="s">
        <v>93</v>
      </c>
      <c r="I27" s="18" t="s">
        <v>82</v>
      </c>
      <c r="J27" s="18" t="s">
        <v>175</v>
      </c>
    </row>
    <row r="28" spans="1:10" x14ac:dyDescent="0.25">
      <c r="A28" s="12">
        <v>81</v>
      </c>
      <c r="B28" s="16">
        <v>57897955082</v>
      </c>
      <c r="C28" s="13">
        <v>6146</v>
      </c>
      <c r="D28" s="14" t="s">
        <v>95</v>
      </c>
      <c r="E28" s="14" t="s">
        <v>96</v>
      </c>
      <c r="F28" s="14" t="s">
        <v>8</v>
      </c>
      <c r="G28" s="15">
        <v>738751</v>
      </c>
      <c r="H28" s="14" t="s">
        <v>95</v>
      </c>
      <c r="I28" s="18" t="s">
        <v>82</v>
      </c>
      <c r="J28" s="18" t="s">
        <v>175</v>
      </c>
    </row>
    <row r="29" spans="1:10" x14ac:dyDescent="0.25">
      <c r="A29" s="12">
        <v>82</v>
      </c>
      <c r="B29" s="16">
        <v>10624495854</v>
      </c>
      <c r="C29" s="13">
        <v>965</v>
      </c>
      <c r="D29" s="14" t="s">
        <v>97</v>
      </c>
      <c r="E29" s="14" t="s">
        <v>98</v>
      </c>
      <c r="F29" s="14" t="s">
        <v>8</v>
      </c>
      <c r="G29" s="15">
        <v>3212084</v>
      </c>
      <c r="H29" s="14" t="s">
        <v>97</v>
      </c>
      <c r="I29" s="18" t="s">
        <v>82</v>
      </c>
      <c r="J29" s="18" t="s">
        <v>175</v>
      </c>
    </row>
    <row r="30" spans="1:10" x14ac:dyDescent="0.25">
      <c r="A30" s="12">
        <v>83</v>
      </c>
      <c r="B30" s="16">
        <v>61689362030</v>
      </c>
      <c r="C30" s="13">
        <v>40682</v>
      </c>
      <c r="D30" s="14" t="s">
        <v>99</v>
      </c>
      <c r="E30" s="19" t="s">
        <v>100</v>
      </c>
      <c r="F30" s="14" t="s">
        <v>8</v>
      </c>
      <c r="G30" s="20">
        <v>1783815</v>
      </c>
      <c r="H30" s="14" t="s">
        <v>99</v>
      </c>
      <c r="I30" s="18" t="s">
        <v>82</v>
      </c>
      <c r="J30" s="18" t="s">
        <v>175</v>
      </c>
    </row>
    <row r="31" spans="1:10" x14ac:dyDescent="0.25">
      <c r="A31" s="12">
        <v>84</v>
      </c>
      <c r="B31" s="16">
        <v>78141312758</v>
      </c>
      <c r="C31" s="13">
        <v>22347</v>
      </c>
      <c r="D31" s="14" t="s">
        <v>101</v>
      </c>
      <c r="E31" s="14" t="s">
        <v>102</v>
      </c>
      <c r="F31" s="14" t="s">
        <v>8</v>
      </c>
      <c r="G31" s="15">
        <v>1425684</v>
      </c>
      <c r="H31" s="14" t="s">
        <v>101</v>
      </c>
      <c r="I31" s="18" t="s">
        <v>82</v>
      </c>
      <c r="J31" s="18" t="s">
        <v>175</v>
      </c>
    </row>
    <row r="32" spans="1:10" x14ac:dyDescent="0.25">
      <c r="A32" s="12">
        <v>85</v>
      </c>
      <c r="B32" s="16">
        <v>94391499491</v>
      </c>
      <c r="C32" s="13">
        <v>973</v>
      </c>
      <c r="D32" s="14" t="s">
        <v>103</v>
      </c>
      <c r="E32" s="14" t="s">
        <v>104</v>
      </c>
      <c r="F32" s="14" t="s">
        <v>8</v>
      </c>
      <c r="G32" s="15">
        <v>3205240</v>
      </c>
      <c r="H32" s="14" t="s">
        <v>103</v>
      </c>
      <c r="I32" s="18" t="s">
        <v>82</v>
      </c>
      <c r="J32" s="18" t="s">
        <v>175</v>
      </c>
    </row>
    <row r="33" spans="1:10" x14ac:dyDescent="0.25">
      <c r="A33" s="12">
        <v>86</v>
      </c>
      <c r="B33" s="16">
        <v>74294482659</v>
      </c>
      <c r="C33" s="13">
        <v>42112</v>
      </c>
      <c r="D33" s="14" t="s">
        <v>105</v>
      </c>
      <c r="E33" s="14" t="s">
        <v>106</v>
      </c>
      <c r="F33" s="14" t="s">
        <v>23</v>
      </c>
      <c r="G33" s="15">
        <v>2106698</v>
      </c>
      <c r="H33" s="14" t="s">
        <v>105</v>
      </c>
      <c r="I33" s="18" t="s">
        <v>82</v>
      </c>
      <c r="J33" s="18" t="s">
        <v>175</v>
      </c>
    </row>
    <row r="34" spans="1:10" x14ac:dyDescent="0.25">
      <c r="A34" s="12">
        <v>87</v>
      </c>
      <c r="B34" s="16">
        <v>88269740410</v>
      </c>
      <c r="C34" s="13">
        <v>990</v>
      </c>
      <c r="D34" s="14" t="s">
        <v>107</v>
      </c>
      <c r="E34" s="14" t="s">
        <v>108</v>
      </c>
      <c r="F34" s="14" t="s">
        <v>28</v>
      </c>
      <c r="G34" s="15">
        <v>3119904</v>
      </c>
      <c r="H34" s="14" t="s">
        <v>107</v>
      </c>
      <c r="I34" s="18" t="s">
        <v>82</v>
      </c>
      <c r="J34" s="18" t="s">
        <v>175</v>
      </c>
    </row>
    <row r="35" spans="1:10" x14ac:dyDescent="0.25">
      <c r="A35" s="12">
        <v>88</v>
      </c>
      <c r="B35" s="16">
        <v>45589739612</v>
      </c>
      <c r="C35" s="13">
        <v>1003</v>
      </c>
      <c r="D35" s="14" t="s">
        <v>109</v>
      </c>
      <c r="E35" s="14" t="s">
        <v>110</v>
      </c>
      <c r="F35" s="14" t="s">
        <v>24</v>
      </c>
      <c r="G35" s="15">
        <v>3014207</v>
      </c>
      <c r="H35" s="14" t="s">
        <v>109</v>
      </c>
      <c r="I35" s="18" t="s">
        <v>82</v>
      </c>
      <c r="J35" s="18" t="s">
        <v>175</v>
      </c>
    </row>
    <row r="36" spans="1:10" x14ac:dyDescent="0.25">
      <c r="A36" s="12">
        <v>89</v>
      </c>
      <c r="B36" s="16">
        <v>11298572202</v>
      </c>
      <c r="C36" s="13">
        <v>1011</v>
      </c>
      <c r="D36" s="14" t="s">
        <v>111</v>
      </c>
      <c r="E36" s="14" t="s">
        <v>112</v>
      </c>
      <c r="F36" s="14" t="s">
        <v>9</v>
      </c>
      <c r="G36" s="15">
        <v>207349</v>
      </c>
      <c r="H36" s="14" t="s">
        <v>111</v>
      </c>
      <c r="I36" s="18" t="s">
        <v>82</v>
      </c>
      <c r="J36" s="18" t="s">
        <v>175</v>
      </c>
    </row>
    <row r="37" spans="1:10" x14ac:dyDescent="0.25">
      <c r="A37" s="12">
        <v>90</v>
      </c>
      <c r="B37" s="16">
        <v>5703458858</v>
      </c>
      <c r="C37" s="13">
        <v>47908</v>
      </c>
      <c r="D37" s="14" t="s">
        <v>113</v>
      </c>
      <c r="E37" s="14" t="s">
        <v>114</v>
      </c>
      <c r="F37" s="14" t="s">
        <v>27</v>
      </c>
      <c r="G37" s="15">
        <v>4016408</v>
      </c>
      <c r="H37" s="14" t="s">
        <v>113</v>
      </c>
      <c r="I37" s="18" t="s">
        <v>82</v>
      </c>
      <c r="J37" s="18" t="s">
        <v>175</v>
      </c>
    </row>
    <row r="38" spans="1:10" x14ac:dyDescent="0.25">
      <c r="A38" s="12">
        <v>91</v>
      </c>
      <c r="B38" s="16">
        <v>28048960411</v>
      </c>
      <c r="C38" s="13">
        <v>1020</v>
      </c>
      <c r="D38" s="14" t="s">
        <v>115</v>
      </c>
      <c r="E38" s="14" t="s">
        <v>116</v>
      </c>
      <c r="F38" s="14" t="s">
        <v>8</v>
      </c>
      <c r="G38" s="15">
        <v>3205258</v>
      </c>
      <c r="H38" s="14" t="s">
        <v>115</v>
      </c>
      <c r="I38" s="18" t="s">
        <v>82</v>
      </c>
      <c r="J38" s="18" t="s">
        <v>175</v>
      </c>
    </row>
    <row r="39" spans="1:10" x14ac:dyDescent="0.25">
      <c r="A39" s="12">
        <v>92</v>
      </c>
      <c r="B39" s="16">
        <v>4200585015</v>
      </c>
      <c r="C39" s="13">
        <v>1038</v>
      </c>
      <c r="D39" s="14" t="s">
        <v>117</v>
      </c>
      <c r="E39" s="14" t="s">
        <v>118</v>
      </c>
      <c r="F39" s="14" t="s">
        <v>8</v>
      </c>
      <c r="G39" s="15">
        <v>3270564</v>
      </c>
      <c r="H39" s="14" t="s">
        <v>117</v>
      </c>
      <c r="I39" s="18" t="s">
        <v>82</v>
      </c>
      <c r="J39" s="18" t="s">
        <v>175</v>
      </c>
    </row>
    <row r="40" spans="1:10" x14ac:dyDescent="0.25">
      <c r="A40" s="12">
        <v>93</v>
      </c>
      <c r="B40" s="16">
        <v>47076735780</v>
      </c>
      <c r="C40" s="13">
        <v>43907</v>
      </c>
      <c r="D40" s="14" t="s">
        <v>119</v>
      </c>
      <c r="E40" s="14" t="s">
        <v>120</v>
      </c>
      <c r="F40" s="14" t="s">
        <v>18</v>
      </c>
      <c r="G40" s="15">
        <v>2298651</v>
      </c>
      <c r="H40" s="14" t="s">
        <v>119</v>
      </c>
      <c r="I40" s="18" t="s">
        <v>82</v>
      </c>
      <c r="J40" s="18" t="s">
        <v>175</v>
      </c>
    </row>
    <row r="41" spans="1:10" x14ac:dyDescent="0.25">
      <c r="A41" s="12">
        <v>94</v>
      </c>
      <c r="B41" s="16">
        <v>75800149192</v>
      </c>
      <c r="C41" s="13">
        <v>49384</v>
      </c>
      <c r="D41" s="14" t="s">
        <v>121</v>
      </c>
      <c r="E41" s="14" t="s">
        <v>122</v>
      </c>
      <c r="F41" s="14" t="s">
        <v>19</v>
      </c>
      <c r="G41" s="15">
        <v>4449274</v>
      </c>
      <c r="H41" s="14" t="s">
        <v>121</v>
      </c>
      <c r="I41" s="18" t="s">
        <v>82</v>
      </c>
      <c r="J41" s="18" t="s">
        <v>175</v>
      </c>
    </row>
    <row r="42" spans="1:10" x14ac:dyDescent="0.25">
      <c r="A42" s="12">
        <v>95</v>
      </c>
      <c r="B42" s="16">
        <v>78027759648</v>
      </c>
      <c r="C42" s="21">
        <v>22242</v>
      </c>
      <c r="D42" s="4" t="s">
        <v>123</v>
      </c>
      <c r="E42" s="4" t="s">
        <v>124</v>
      </c>
      <c r="F42" s="4" t="s">
        <v>8</v>
      </c>
      <c r="G42" s="20">
        <v>1426672</v>
      </c>
      <c r="H42" s="4" t="s">
        <v>123</v>
      </c>
      <c r="I42" s="18" t="s">
        <v>82</v>
      </c>
      <c r="J42" s="18" t="s">
        <v>175</v>
      </c>
    </row>
    <row r="43" spans="1:10" x14ac:dyDescent="0.25">
      <c r="A43" s="12">
        <v>96</v>
      </c>
      <c r="B43" s="16">
        <v>24929691978</v>
      </c>
      <c r="C43" s="13">
        <v>932</v>
      </c>
      <c r="D43" s="14" t="s">
        <v>125</v>
      </c>
      <c r="E43" s="14" t="s">
        <v>126</v>
      </c>
      <c r="F43" s="14" t="s">
        <v>13</v>
      </c>
      <c r="G43" s="15">
        <v>3125483</v>
      </c>
      <c r="H43" s="14" t="s">
        <v>125</v>
      </c>
      <c r="I43" s="18" t="s">
        <v>82</v>
      </c>
      <c r="J43" s="18" t="s">
        <v>175</v>
      </c>
    </row>
    <row r="44" spans="1:10" x14ac:dyDescent="0.25">
      <c r="A44" s="12">
        <v>97</v>
      </c>
      <c r="B44" s="16">
        <v>37280079200</v>
      </c>
      <c r="C44" s="13">
        <v>23593</v>
      </c>
      <c r="D44" s="14" t="s">
        <v>127</v>
      </c>
      <c r="E44" s="14" t="s">
        <v>128</v>
      </c>
      <c r="F44" s="14" t="s">
        <v>129</v>
      </c>
      <c r="G44" s="15">
        <v>3201678</v>
      </c>
      <c r="H44" s="14" t="s">
        <v>127</v>
      </c>
      <c r="I44" s="18" t="s">
        <v>82</v>
      </c>
      <c r="J44" s="18" t="s">
        <v>175</v>
      </c>
    </row>
    <row r="45" spans="1:10" x14ac:dyDescent="0.25">
      <c r="A45" s="12">
        <v>98</v>
      </c>
      <c r="B45" s="16">
        <v>28251263363</v>
      </c>
      <c r="C45" s="13">
        <v>1046</v>
      </c>
      <c r="D45" s="14" t="s">
        <v>130</v>
      </c>
      <c r="E45" s="14" t="s">
        <v>131</v>
      </c>
      <c r="F45" s="14" t="s">
        <v>8</v>
      </c>
      <c r="G45" s="15">
        <v>3213862</v>
      </c>
      <c r="H45" s="14" t="s">
        <v>130</v>
      </c>
      <c r="I45" s="18" t="s">
        <v>42</v>
      </c>
      <c r="J45" s="18" t="s">
        <v>176</v>
      </c>
    </row>
    <row r="46" spans="1:10" x14ac:dyDescent="0.25">
      <c r="A46" s="12">
        <v>99</v>
      </c>
      <c r="B46" s="16">
        <v>8647229584</v>
      </c>
      <c r="C46" s="13">
        <v>22339</v>
      </c>
      <c r="D46" s="14" t="s">
        <v>132</v>
      </c>
      <c r="E46" s="14" t="s">
        <v>133</v>
      </c>
      <c r="F46" s="14" t="s">
        <v>8</v>
      </c>
      <c r="G46" s="15">
        <v>1250795</v>
      </c>
      <c r="H46" s="14" t="s">
        <v>132</v>
      </c>
      <c r="I46" s="18" t="s">
        <v>42</v>
      </c>
      <c r="J46" s="18" t="s">
        <v>177</v>
      </c>
    </row>
    <row r="47" spans="1:10" x14ac:dyDescent="0.25">
      <c r="A47" s="12">
        <v>100</v>
      </c>
      <c r="B47" s="16">
        <v>12091168733</v>
      </c>
      <c r="C47" s="13">
        <v>23585</v>
      </c>
      <c r="D47" s="14" t="s">
        <v>134</v>
      </c>
      <c r="E47" s="14" t="s">
        <v>135</v>
      </c>
      <c r="F47" s="14" t="s">
        <v>8</v>
      </c>
      <c r="G47" s="15">
        <v>1494449</v>
      </c>
      <c r="H47" s="14" t="s">
        <v>134</v>
      </c>
      <c r="I47" s="18" t="s">
        <v>42</v>
      </c>
    </row>
    <row r="48" spans="1:10" x14ac:dyDescent="0.25">
      <c r="A48" s="12">
        <v>101</v>
      </c>
      <c r="B48" s="16">
        <v>10852199405</v>
      </c>
      <c r="C48" s="13">
        <v>25878</v>
      </c>
      <c r="D48" s="14" t="s">
        <v>136</v>
      </c>
      <c r="E48" s="14" t="s">
        <v>131</v>
      </c>
      <c r="F48" s="14" t="s">
        <v>8</v>
      </c>
      <c r="G48" s="15">
        <v>3205479</v>
      </c>
      <c r="H48" s="14" t="s">
        <v>136</v>
      </c>
      <c r="I48" s="18" t="s">
        <v>42</v>
      </c>
      <c r="J48" s="27" t="s">
        <v>178</v>
      </c>
    </row>
    <row r="49" spans="1:10" x14ac:dyDescent="0.25">
      <c r="A49" s="12">
        <v>102</v>
      </c>
      <c r="B49" s="16">
        <v>27103918402</v>
      </c>
      <c r="C49" s="13">
        <v>44926</v>
      </c>
      <c r="D49" s="14" t="s">
        <v>137</v>
      </c>
      <c r="E49" s="14" t="s">
        <v>138</v>
      </c>
      <c r="F49" s="14" t="s">
        <v>8</v>
      </c>
      <c r="G49" s="15">
        <v>2275341</v>
      </c>
      <c r="H49" s="14" t="s">
        <v>137</v>
      </c>
      <c r="I49" s="18" t="s">
        <v>42</v>
      </c>
      <c r="J49" s="27" t="s">
        <v>179</v>
      </c>
    </row>
    <row r="50" spans="1:10" x14ac:dyDescent="0.25">
      <c r="A50" s="12">
        <v>103</v>
      </c>
      <c r="B50" s="16">
        <v>42850342757</v>
      </c>
      <c r="C50" s="13">
        <v>45189</v>
      </c>
      <c r="D50" s="14" t="s">
        <v>139</v>
      </c>
      <c r="E50" s="14" t="s">
        <v>140</v>
      </c>
      <c r="F50" s="14" t="s">
        <v>23</v>
      </c>
      <c r="G50" s="15">
        <v>2479184</v>
      </c>
      <c r="H50" s="14" t="s">
        <v>139</v>
      </c>
      <c r="I50" s="18" t="s">
        <v>42</v>
      </c>
      <c r="J50" s="27" t="s">
        <v>180</v>
      </c>
    </row>
  </sheetData>
  <sheetProtection algorithmName="SHA-512" hashValue="2+BVGbcHB5jAhcGGUQbi4EVDPEfwE82NRFq+5GdLQH+HXUH14w/1ADW9UBoNz5J6Yqvzlzl6UtjzYoeHfVTJHw==" saltValue="bN4+nsP9dnDyyecqZ3nPoA==" spinCount="100000" sheet="1" objects="1" scenarios="1" sort="0" autoFilter="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A28"/>
  <sheetViews>
    <sheetView workbookViewId="0">
      <selection activeCell="A2" sqref="A2:G2"/>
    </sheetView>
  </sheetViews>
  <sheetFormatPr defaultRowHeight="15" x14ac:dyDescent="0.25"/>
  <cols>
    <col min="1" max="1" width="46.5703125" bestFit="1" customWidth="1"/>
  </cols>
  <sheetData>
    <row r="1" spans="1:1" x14ac:dyDescent="0.25">
      <c r="A1" t="s">
        <v>168</v>
      </c>
    </row>
    <row r="2" spans="1:1" x14ac:dyDescent="0.25">
      <c r="A2" t="s">
        <v>154</v>
      </c>
    </row>
    <row r="3" spans="1:1" x14ac:dyDescent="0.25">
      <c r="A3" s="1" t="s">
        <v>149</v>
      </c>
    </row>
    <row r="4" spans="1:1" x14ac:dyDescent="0.25">
      <c r="A4" t="s">
        <v>165</v>
      </c>
    </row>
    <row r="5" spans="1:1" x14ac:dyDescent="0.25">
      <c r="A5" t="s">
        <v>166</v>
      </c>
    </row>
    <row r="6" spans="1:1" x14ac:dyDescent="0.25">
      <c r="A6" s="1" t="s">
        <v>145</v>
      </c>
    </row>
    <row r="7" spans="1:1" x14ac:dyDescent="0.25">
      <c r="A7" t="s">
        <v>157</v>
      </c>
    </row>
    <row r="8" spans="1:1" x14ac:dyDescent="0.25">
      <c r="A8" t="s">
        <v>164</v>
      </c>
    </row>
    <row r="9" spans="1:1" x14ac:dyDescent="0.25">
      <c r="A9" t="s">
        <v>158</v>
      </c>
    </row>
    <row r="10" spans="1:1" x14ac:dyDescent="0.25">
      <c r="A10" t="s">
        <v>162</v>
      </c>
    </row>
    <row r="11" spans="1:1" x14ac:dyDescent="0.25">
      <c r="A11" s="1" t="s">
        <v>152</v>
      </c>
    </row>
    <row r="12" spans="1:1" x14ac:dyDescent="0.25">
      <c r="A12" s="1" t="s">
        <v>153</v>
      </c>
    </row>
    <row r="13" spans="1:1" x14ac:dyDescent="0.25">
      <c r="A13" s="1" t="s">
        <v>147</v>
      </c>
    </row>
    <row r="14" spans="1:1" x14ac:dyDescent="0.25">
      <c r="A14" s="1" t="s">
        <v>150</v>
      </c>
    </row>
    <row r="15" spans="1:1" x14ac:dyDescent="0.25">
      <c r="A15" s="1" t="s">
        <v>146</v>
      </c>
    </row>
    <row r="16" spans="1:1" x14ac:dyDescent="0.25">
      <c r="A16" t="s">
        <v>156</v>
      </c>
    </row>
    <row r="17" spans="1:1" x14ac:dyDescent="0.25">
      <c r="A17" t="s">
        <v>172</v>
      </c>
    </row>
    <row r="18" spans="1:1" x14ac:dyDescent="0.25">
      <c r="A18" s="1" t="s">
        <v>144</v>
      </c>
    </row>
    <row r="19" spans="1:1" x14ac:dyDescent="0.25">
      <c r="A19" t="s">
        <v>160</v>
      </c>
    </row>
    <row r="20" spans="1:1" x14ac:dyDescent="0.25">
      <c r="A20" s="1" t="s">
        <v>151</v>
      </c>
    </row>
    <row r="21" spans="1:1" x14ac:dyDescent="0.25">
      <c r="A21" t="s">
        <v>167</v>
      </c>
    </row>
    <row r="22" spans="1:1" x14ac:dyDescent="0.25">
      <c r="A22" t="s">
        <v>159</v>
      </c>
    </row>
    <row r="23" spans="1:1" x14ac:dyDescent="0.25">
      <c r="A23" s="1" t="s">
        <v>148</v>
      </c>
    </row>
    <row r="24" spans="1:1" x14ac:dyDescent="0.25">
      <c r="A24" t="s">
        <v>171</v>
      </c>
    </row>
    <row r="25" spans="1:1" x14ac:dyDescent="0.25">
      <c r="A25" t="s">
        <v>161</v>
      </c>
    </row>
    <row r="26" spans="1:1" x14ac:dyDescent="0.25">
      <c r="A26" t="s">
        <v>170</v>
      </c>
    </row>
    <row r="27" spans="1:1" x14ac:dyDescent="0.25">
      <c r="A27" t="s">
        <v>163</v>
      </c>
    </row>
    <row r="28" spans="1:1" x14ac:dyDescent="0.25">
      <c r="A28" t="s">
        <v>169</v>
      </c>
    </row>
  </sheetData>
  <sheetProtection algorithmName="SHA-512" hashValue="NZH98vpbg3/1jyVQS4/8UkM1FsGdDAwM6c+snfVOf/0p4FsENqSLUENqNLZW0sN1fCY31CJwllLn0fAxdptkqg==" saltValue="+mLbZ0p9Acik7aXSOfjV9A==" spinCount="100000" sheet="1" objects="1" scenarios="1"/>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1</vt:i4>
      </vt:variant>
    </vt:vector>
  </HeadingPairs>
  <TitlesOfParts>
    <vt:vector size="8" baseType="lpstr">
      <vt:lpstr>1. OSNOVNI PODACI</vt:lpstr>
      <vt:lpstr>2. IZVRŠENJE PLANA PROGRAMA</vt:lpstr>
      <vt:lpstr>3.A PRORAČUNSKI PLAN-prihodi</vt:lpstr>
      <vt:lpstr>3.B PRORAČUNSKI PLAN-rashodi</vt:lpstr>
      <vt:lpstr>Kontni plan</vt:lpstr>
      <vt:lpstr>Registar proračunskih korisnika</vt:lpstr>
      <vt:lpstr>Programske djelatnosti</vt:lpstr>
      <vt:lpstr>Djelatnosti</vt:lpstr>
    </vt:vector>
  </TitlesOfParts>
  <Company>Ministarstvo Kulture RH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Krešimir Račić</dc:creator>
  <cp:lastModifiedBy>Ravnatelj</cp:lastModifiedBy>
  <cp:lastPrinted>2018-07-26T09:41:26Z</cp:lastPrinted>
  <dcterms:created xsi:type="dcterms:W3CDTF">2015-03-06T11:16:18Z</dcterms:created>
  <dcterms:modified xsi:type="dcterms:W3CDTF">2022-02-25T08:03:37Z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